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öltségvetés 2022 új\"/>
    </mc:Choice>
  </mc:AlternateContent>
  <bookViews>
    <workbookView xWindow="-120" yWindow="-120" windowWidth="29040" windowHeight="15840" tabRatio="889" firstSheet="5" activeTab="14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9" l="1"/>
  <c r="C73" i="31"/>
  <c r="B24" i="18" l="1"/>
  <c r="B16" i="18"/>
  <c r="C86" i="39" l="1"/>
  <c r="C92" i="39" s="1"/>
  <c r="C99" i="39" s="1"/>
  <c r="C58" i="39"/>
  <c r="C69" i="39" s="1"/>
  <c r="C47" i="39"/>
  <c r="C33" i="39"/>
  <c r="C35" i="39" s="1"/>
  <c r="C15" i="39"/>
  <c r="E51" i="38"/>
  <c r="C21" i="38"/>
  <c r="C25" i="38"/>
  <c r="C31" i="38"/>
  <c r="C34" i="38"/>
  <c r="C42" i="38"/>
  <c r="C45" i="38"/>
  <c r="C51" i="38"/>
  <c r="C61" i="38"/>
  <c r="C75" i="38"/>
  <c r="C84" i="38"/>
  <c r="C89" i="38"/>
  <c r="C99" i="38"/>
  <c r="C122" i="38"/>
  <c r="C131" i="38" s="1"/>
  <c r="F127" i="38"/>
  <c r="D128" i="38"/>
  <c r="E128" i="38"/>
  <c r="C52" i="39" l="1"/>
  <c r="C70" i="39" s="1"/>
  <c r="C100" i="39"/>
  <c r="C100" i="38"/>
  <c r="C72" i="39" s="1"/>
  <c r="C52" i="38"/>
  <c r="C26" i="38"/>
  <c r="F128" i="38"/>
  <c r="C31" i="28"/>
  <c r="C34" i="32"/>
  <c r="C23" i="32"/>
  <c r="C11" i="32"/>
  <c r="C39" i="29"/>
  <c r="C40" i="29" s="1"/>
  <c r="C101" i="38" l="1"/>
  <c r="C132" i="38" s="1"/>
  <c r="C76" i="38"/>
  <c r="C71" i="39" s="1"/>
  <c r="F120" i="38" l="1"/>
  <c r="F119" i="38"/>
  <c r="F118" i="38"/>
  <c r="F110" i="38"/>
  <c r="F109" i="38"/>
  <c r="F8" i="38" l="1"/>
  <c r="F9" i="38"/>
  <c r="F10" i="38"/>
  <c r="F11" i="38"/>
  <c r="F12" i="38"/>
  <c r="F13" i="38"/>
  <c r="F14" i="38"/>
  <c r="F15" i="38"/>
  <c r="F16" i="38"/>
  <c r="F17" i="38"/>
  <c r="F18" i="38"/>
  <c r="F19" i="38"/>
  <c r="F20" i="38"/>
  <c r="D21" i="38"/>
  <c r="E21" i="38"/>
  <c r="F22" i="38"/>
  <c r="F23" i="38"/>
  <c r="F24" i="38"/>
  <c r="D25" i="38"/>
  <c r="E25" i="38"/>
  <c r="F27" i="38"/>
  <c r="F28" i="38"/>
  <c r="F29" i="38"/>
  <c r="F30" i="38"/>
  <c r="D31" i="38"/>
  <c r="E31" i="38"/>
  <c r="F32" i="38"/>
  <c r="F33" i="38"/>
  <c r="D34" i="38"/>
  <c r="E34" i="38"/>
  <c r="F35" i="38"/>
  <c r="F36" i="38"/>
  <c r="F37" i="38"/>
  <c r="F38" i="38"/>
  <c r="F39" i="38"/>
  <c r="F40" i="38"/>
  <c r="F41" i="38"/>
  <c r="D42" i="38"/>
  <c r="E42" i="38"/>
  <c r="F43" i="38"/>
  <c r="F44" i="38"/>
  <c r="D45" i="38"/>
  <c r="E45" i="38"/>
  <c r="F46" i="38"/>
  <c r="F47" i="38"/>
  <c r="F48" i="38"/>
  <c r="F49" i="38"/>
  <c r="F50" i="38"/>
  <c r="D51" i="38"/>
  <c r="F53" i="38"/>
  <c r="F54" i="38"/>
  <c r="F55" i="38"/>
  <c r="F56" i="38"/>
  <c r="F57" i="38"/>
  <c r="F58" i="38"/>
  <c r="F59" i="38"/>
  <c r="F60" i="38"/>
  <c r="D61" i="38"/>
  <c r="E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D75" i="38"/>
  <c r="E75" i="38"/>
  <c r="F77" i="38"/>
  <c r="F78" i="38"/>
  <c r="F79" i="38"/>
  <c r="F80" i="38"/>
  <c r="F81" i="38"/>
  <c r="F82" i="38"/>
  <c r="F83" i="38"/>
  <c r="D84" i="38"/>
  <c r="E84" i="38"/>
  <c r="F85" i="38"/>
  <c r="F86" i="38"/>
  <c r="F87" i="38"/>
  <c r="F88" i="38"/>
  <c r="D89" i="38"/>
  <c r="E89" i="38"/>
  <c r="F90" i="38"/>
  <c r="F91" i="38"/>
  <c r="F92" i="38"/>
  <c r="F93" i="38"/>
  <c r="F94" i="38"/>
  <c r="F95" i="38"/>
  <c r="F96" i="38"/>
  <c r="F97" i="38"/>
  <c r="F98" i="38"/>
  <c r="D99" i="38"/>
  <c r="E99" i="38"/>
  <c r="F99" i="38" l="1"/>
  <c r="F42" i="38"/>
  <c r="F89" i="38"/>
  <c r="E26" i="38"/>
  <c r="E52" i="38"/>
  <c r="D26" i="38"/>
  <c r="F21" i="38"/>
  <c r="E100" i="38"/>
  <c r="D100" i="38"/>
  <c r="F45" i="38"/>
  <c r="F75" i="38"/>
  <c r="F84" i="38"/>
  <c r="F51" i="38"/>
  <c r="D52" i="38"/>
  <c r="F31" i="38"/>
  <c r="F61" i="38"/>
  <c r="F34" i="38"/>
  <c r="F25" i="38"/>
  <c r="E76" i="38" l="1"/>
  <c r="F52" i="38"/>
  <c r="F100" i="38"/>
  <c r="D76" i="38"/>
  <c r="F26" i="38"/>
  <c r="C40" i="31"/>
  <c r="F76" i="38" l="1"/>
  <c r="C62" i="30"/>
  <c r="C40" i="30" l="1"/>
  <c r="E9" i="12" l="1"/>
  <c r="D38" i="37"/>
  <c r="E38" i="37"/>
  <c r="F38" i="37"/>
  <c r="C38" i="37"/>
  <c r="D87" i="35" l="1"/>
  <c r="C87" i="35"/>
  <c r="E86" i="35"/>
  <c r="E81" i="35"/>
  <c r="E76" i="35"/>
  <c r="D71" i="35"/>
  <c r="C71" i="35"/>
  <c r="E70" i="35"/>
  <c r="E67" i="35"/>
  <c r="E62" i="35"/>
  <c r="E57" i="35"/>
  <c r="C49" i="35"/>
  <c r="D49" i="35" s="1"/>
  <c r="D48" i="35"/>
  <c r="D47" i="35"/>
  <c r="D42" i="35"/>
  <c r="D37" i="35"/>
  <c r="D31" i="35"/>
  <c r="D30" i="35"/>
  <c r="D27" i="35"/>
  <c r="D24" i="35"/>
  <c r="D21" i="35"/>
  <c r="D16" i="35"/>
  <c r="D11" i="35"/>
  <c r="E71" i="35" l="1"/>
  <c r="E87" i="35"/>
  <c r="F102" i="38" l="1"/>
  <c r="F103" i="38"/>
  <c r="F104" i="38"/>
  <c r="F106" i="38"/>
  <c r="F107" i="38"/>
  <c r="F108" i="38"/>
  <c r="F111" i="38"/>
  <c r="F113" i="38"/>
  <c r="F114" i="38"/>
  <c r="F116" i="38"/>
  <c r="F117" i="38"/>
  <c r="F121" i="38"/>
  <c r="F123" i="38"/>
  <c r="F124" i="38"/>
  <c r="F125" i="38"/>
  <c r="F130" i="38"/>
  <c r="D105" i="38"/>
  <c r="E105" i="38"/>
  <c r="D112" i="38"/>
  <c r="E112" i="38"/>
  <c r="D115" i="38"/>
  <c r="E115" i="38"/>
  <c r="D122" i="38" l="1"/>
  <c r="F112" i="38"/>
  <c r="F105" i="38"/>
  <c r="E122" i="38"/>
  <c r="E131" i="38" s="1"/>
  <c r="D101" i="38"/>
  <c r="F115" i="38"/>
  <c r="D131" i="38"/>
  <c r="E101" i="38"/>
  <c r="C32" i="35"/>
  <c r="D32" i="35" s="1"/>
  <c r="F122" i="38" l="1"/>
  <c r="F131" i="38"/>
  <c r="D132" i="38"/>
  <c r="F101" i="38"/>
  <c r="E132" i="38"/>
  <c r="D86" i="39"/>
  <c r="E86" i="39"/>
  <c r="F86" i="39" s="1"/>
  <c r="D81" i="39"/>
  <c r="F81" i="39" s="1"/>
  <c r="E81" i="39"/>
  <c r="D76" i="39"/>
  <c r="E76" i="39"/>
  <c r="D68" i="39"/>
  <c r="E68" i="39"/>
  <c r="D64" i="39"/>
  <c r="E64" i="39"/>
  <c r="F64" i="39"/>
  <c r="D58" i="39"/>
  <c r="E58" i="39"/>
  <c r="D51" i="39"/>
  <c r="E51" i="39"/>
  <c r="D47" i="39"/>
  <c r="E47" i="39"/>
  <c r="F9" i="39"/>
  <c r="F11" i="39"/>
  <c r="F12" i="39"/>
  <c r="F13" i="39"/>
  <c r="F14" i="39"/>
  <c r="F16" i="39"/>
  <c r="F17" i="39"/>
  <c r="F18" i="39"/>
  <c r="F19" i="39"/>
  <c r="F20" i="39"/>
  <c r="F22" i="39"/>
  <c r="F23" i="39"/>
  <c r="F25" i="39"/>
  <c r="F26" i="39"/>
  <c r="F27" i="39"/>
  <c r="F28" i="39"/>
  <c r="F29" i="39"/>
  <c r="F30" i="39"/>
  <c r="F31" i="39"/>
  <c r="F32" i="39"/>
  <c r="F34" i="39"/>
  <c r="F36" i="39"/>
  <c r="F37" i="39"/>
  <c r="F38" i="39"/>
  <c r="F39" i="39"/>
  <c r="F40" i="39"/>
  <c r="F41" i="39"/>
  <c r="F42" i="39"/>
  <c r="F43" i="39"/>
  <c r="F44" i="39"/>
  <c r="F46" i="39"/>
  <c r="F48" i="39"/>
  <c r="F49" i="39"/>
  <c r="F50" i="39"/>
  <c r="F53" i="39"/>
  <c r="F54" i="39"/>
  <c r="F55" i="39"/>
  <c r="F56" i="39"/>
  <c r="F57" i="39"/>
  <c r="F58" i="39"/>
  <c r="F59" i="39"/>
  <c r="F60" i="39"/>
  <c r="F61" i="39"/>
  <c r="F62" i="39"/>
  <c r="F63" i="39"/>
  <c r="F65" i="39"/>
  <c r="F66" i="39"/>
  <c r="F67" i="39"/>
  <c r="F73" i="39"/>
  <c r="F74" i="39"/>
  <c r="F75" i="39"/>
  <c r="F77" i="39"/>
  <c r="F78" i="39"/>
  <c r="F79" i="39"/>
  <c r="F80" i="39"/>
  <c r="F82" i="39"/>
  <c r="F83" i="39"/>
  <c r="F84" i="39"/>
  <c r="F85" i="39"/>
  <c r="F87" i="39"/>
  <c r="F88" i="39"/>
  <c r="F89" i="39"/>
  <c r="F90" i="39"/>
  <c r="F91" i="39"/>
  <c r="F93" i="39"/>
  <c r="F94" i="39"/>
  <c r="F95" i="39"/>
  <c r="F96" i="39"/>
  <c r="F97" i="39"/>
  <c r="F98" i="39"/>
  <c r="F8" i="39"/>
  <c r="D33" i="39"/>
  <c r="E33" i="39"/>
  <c r="F33" i="39" s="1"/>
  <c r="D24" i="39"/>
  <c r="E24" i="39"/>
  <c r="D15" i="39"/>
  <c r="E15" i="39"/>
  <c r="E21" i="39" s="1"/>
  <c r="F15" i="39" l="1"/>
  <c r="D35" i="39"/>
  <c r="F24" i="39"/>
  <c r="D21" i="39"/>
  <c r="F21" i="39" s="1"/>
  <c r="E92" i="39"/>
  <c r="E99" i="39" s="1"/>
  <c r="F132" i="38"/>
  <c r="E35" i="39"/>
  <c r="E52" i="39" s="1"/>
  <c r="E71" i="39" s="1"/>
  <c r="E69" i="39"/>
  <c r="E72" i="39" s="1"/>
  <c r="D92" i="39"/>
  <c r="D99" i="39" s="1"/>
  <c r="F99" i="39" s="1"/>
  <c r="D69" i="39"/>
  <c r="F47" i="39"/>
  <c r="F51" i="39"/>
  <c r="F68" i="39"/>
  <c r="F76" i="39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D52" i="39" l="1"/>
  <c r="D71" i="39" s="1"/>
  <c r="F71" i="39" s="1"/>
  <c r="F35" i="39"/>
  <c r="D70" i="39"/>
  <c r="D100" i="39" s="1"/>
  <c r="E70" i="39"/>
  <c r="E100" i="39" s="1"/>
  <c r="F52" i="39"/>
  <c r="F92" i="39"/>
  <c r="D72" i="39"/>
  <c r="F72" i="39" s="1"/>
  <c r="F69" i="39"/>
  <c r="D31" i="22"/>
  <c r="E31" i="22"/>
  <c r="C31" i="22"/>
  <c r="D26" i="22"/>
  <c r="E26" i="22"/>
  <c r="C26" i="22"/>
  <c r="D13" i="22"/>
  <c r="E13" i="22"/>
  <c r="C13" i="22"/>
  <c r="B34" i="8"/>
  <c r="B28" i="8"/>
  <c r="C28" i="8" s="1"/>
  <c r="B24" i="8"/>
  <c r="B20" i="8"/>
  <c r="B12" i="8"/>
  <c r="C9" i="8"/>
  <c r="C10" i="8"/>
  <c r="C11" i="8"/>
  <c r="C13" i="8"/>
  <c r="C14" i="8"/>
  <c r="C15" i="8"/>
  <c r="C16" i="8"/>
  <c r="C17" i="8"/>
  <c r="C18" i="8"/>
  <c r="C19" i="8"/>
  <c r="C21" i="8"/>
  <c r="C22" i="8"/>
  <c r="C23" i="8"/>
  <c r="C25" i="8"/>
  <c r="C26" i="8"/>
  <c r="C27" i="8"/>
  <c r="C30" i="8"/>
  <c r="C31" i="8"/>
  <c r="C32" i="8"/>
  <c r="C33" i="8"/>
  <c r="C8" i="8"/>
  <c r="F100" i="39" l="1"/>
  <c r="F70" i="39"/>
  <c r="C12" i="8"/>
  <c r="C24" i="8"/>
  <c r="C20" i="8"/>
  <c r="C34" i="8"/>
  <c r="B29" i="8"/>
  <c r="C29" i="8" l="1"/>
</calcChain>
</file>

<file path=xl/sharedStrings.xml><?xml version="1.0" encoding="utf-8"?>
<sst xmlns="http://schemas.openxmlformats.org/spreadsheetml/2006/main" count="1475" uniqueCount="722">
  <si>
    <t xml:space="preserve">Központi költségvetés sajátos finanszírozási bevételei </t>
  </si>
  <si>
    <t>ÖNKORMÁNYZATI ELŐIRÁNYZATOK</t>
  </si>
  <si>
    <t>KÖLTSÉGVETÉSI SZERV</t>
  </si>
  <si>
    <t>MINDÖSSZESEN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</si>
  <si>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</si>
  <si>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</si>
  <si>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</si>
  <si>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</si>
  <si>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</si>
  <si>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</si>
  <si>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</si>
  <si>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</si>
  <si>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</si>
  <si>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</si>
  <si>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</si>
  <si>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</si>
  <si>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</si>
  <si>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</si>
  <si>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</si>
  <si>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</si>
  <si>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</si>
  <si>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</si>
  <si>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</si>
  <si>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</si>
  <si>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</si>
  <si>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</si>
  <si>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</si>
  <si>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</si>
  <si>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</si>
  <si>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</si>
  <si>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</si>
  <si>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</si>
  <si>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</si>
  <si>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</si>
  <si>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</si>
  <si>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</si>
  <si>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</si>
  <si>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</si>
  <si>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</si>
  <si>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</si>
  <si>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</si>
  <si>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</si>
  <si>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</si>
  <si>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</si>
  <si>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</si>
  <si>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</si>
  <si>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</si>
  <si>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</si>
  <si>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</si>
  <si>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</si>
  <si>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</si>
  <si>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</si>
  <si>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</si>
  <si>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</si>
  <si>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</si>
  <si>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</si>
  <si>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</si>
  <si>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</si>
  <si>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</si>
  <si>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</si>
  <si>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</si>
  <si>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</si>
  <si>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</si>
  <si>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</si>
  <si>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</si>
  <si>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</si>
  <si>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</si>
  <si>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</si>
  <si>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</si>
  <si>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</si>
  <si>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</si>
  <si>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</si>
  <si>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</si>
  <si>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</si>
  <si>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</si>
  <si>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</si>
  <si>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</si>
  <si>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</si>
  <si>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</si>
  <si>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</si>
  <si>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</si>
  <si>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</si>
  <si>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</si>
  <si>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</si>
  <si>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</si>
  <si>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</si>
  <si>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</si>
  <si>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</si>
  <si>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</si>
  <si>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</si>
  <si>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</si>
  <si>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</si>
  <si>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</si>
  <si>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</si>
  <si>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</si>
  <si>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</si>
  <si>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</si>
  <si>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</si>
  <si>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</si>
  <si>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</si>
  <si>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</si>
  <si>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</si>
  <si>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</si>
  <si>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</si>
  <si>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</si>
  <si>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</si>
  <si>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</si>
  <si>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</si>
  <si>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</si>
  <si>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</si>
  <si>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</si>
  <si>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</si>
  <si>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</si>
  <si>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</si>
  <si>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</si>
  <si>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</si>
  <si>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</si>
  <si>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</si>
  <si>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</si>
  <si>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</si>
  <si>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</si>
  <si>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</si>
  <si>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</si>
  <si>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</si>
  <si>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</si>
  <si>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</si>
  <si>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</si>
  <si>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</si>
  <si>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</si>
  <si>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</si>
  <si>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</si>
  <si>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</si>
  <si>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</si>
  <si>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</si>
  <si>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</si>
  <si>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</si>
  <si>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</si>
  <si>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</si>
  <si>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</si>
  <si>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</si>
  <si>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</si>
  <si>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</si>
  <si>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</si>
  <si>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</si>
  <si>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</si>
  <si>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</si>
  <si>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</si>
  <si>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</si>
  <si>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</si>
  <si>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</si>
  <si>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</si>
  <si>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</si>
  <si>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</si>
  <si>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</si>
  <si>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</si>
  <si>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</si>
  <si>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</si>
  <si>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</si>
  <si>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</si>
  <si>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</si>
  <si>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</si>
  <si>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</si>
  <si>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</si>
  <si>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</si>
  <si>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</si>
  <si>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</si>
  <si>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</si>
  <si>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</si>
  <si>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</si>
  <si>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</si>
  <si>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</si>
  <si>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</si>
  <si>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</si>
  <si>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</si>
  <si>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</si>
  <si>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</si>
  <si>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</si>
  <si>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</si>
  <si>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</si>
  <si>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</si>
  <si>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</si>
  <si>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</si>
  <si>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</si>
  <si>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</si>
  <si>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</si>
  <si>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</si>
  <si>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</si>
  <si>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</si>
  <si>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</si>
  <si>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</si>
  <si>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</si>
  <si>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</si>
  <si>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</si>
  <si>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</si>
  <si>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</si>
  <si>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</si>
  <si>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</si>
  <si>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</si>
  <si>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</si>
  <si>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</si>
  <si>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</si>
  <si>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</si>
  <si>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</si>
  <si>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</si>
  <si>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</si>
  <si>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</si>
  <si>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</si>
  <si>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</si>
  <si>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</si>
  <si>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</si>
  <si>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</si>
  <si>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</si>
  <si>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</si>
  <si>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</si>
  <si>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</si>
  <si>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</si>
  <si>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</si>
  <si>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</si>
  <si>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</si>
  <si>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</si>
  <si>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</si>
  <si>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</si>
  <si>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</si>
  <si>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</si>
  <si>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</si>
  <si>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</si>
  <si>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</si>
  <si>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</si>
  <si>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</si>
  <si>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</si>
  <si>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</si>
  <si>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</si>
  <si>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</si>
  <si>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</si>
  <si>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</si>
  <si>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</si>
  <si>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</si>
  <si>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</si>
  <si>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</si>
  <si>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</si>
  <si>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</si>
  <si>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</si>
  <si>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</si>
  <si>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</si>
  <si>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</si>
  <si>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</si>
  <si>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</si>
  <si>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</si>
  <si>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</si>
  <si>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</si>
  <si>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</si>
  <si>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</si>
  <si>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</si>
  <si>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</si>
  <si>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</si>
  <si>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</si>
  <si>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</si>
  <si>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</si>
  <si>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</si>
  <si>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</si>
  <si>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</si>
  <si>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</si>
  <si>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</si>
  <si>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</si>
  <si>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</si>
  <si>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</si>
  <si>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</si>
  <si>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</si>
  <si>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</si>
  <si>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</si>
  <si>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</si>
  <si>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</si>
  <si>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</si>
  <si>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</si>
  <si>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</si>
  <si>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</si>
  <si>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</si>
  <si>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</si>
  <si>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</si>
  <si>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</si>
  <si>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</si>
  <si>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</si>
  <si>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</si>
  <si>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</si>
  <si>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</si>
  <si>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</si>
  <si>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</si>
  <si>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</si>
  <si>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</si>
  <si>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</si>
  <si>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</si>
  <si>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</si>
  <si>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</si>
  <si>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</si>
  <si>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</si>
  <si>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</si>
  <si>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</si>
  <si>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</si>
  <si>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</si>
  <si>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</si>
  <si>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</si>
  <si>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</si>
  <si>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</si>
  <si>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</si>
  <si>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</si>
  <si>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</si>
  <si>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</si>
  <si>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</si>
  <si>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</si>
  <si>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</si>
  <si>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</si>
  <si>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</si>
  <si>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</si>
  <si>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</si>
  <si>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</si>
  <si>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</si>
  <si>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</si>
  <si>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</si>
  <si>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</si>
  <si>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</si>
  <si>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</si>
  <si>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</si>
  <si>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</si>
  <si>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</si>
  <si>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</si>
  <si>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</si>
  <si>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</si>
  <si>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</si>
  <si>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</si>
  <si>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</si>
  <si>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</si>
  <si>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</si>
  <si>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</si>
  <si>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</si>
  <si>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</si>
  <si>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</si>
  <si>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</si>
  <si>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</si>
  <si>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</si>
  <si>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</si>
  <si>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</si>
  <si>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</si>
  <si>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</si>
  <si>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</si>
  <si>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</si>
  <si>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</si>
  <si>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</si>
  <si>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</si>
  <si>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</si>
  <si>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</si>
  <si>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</si>
  <si>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</si>
  <si>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</si>
  <si>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</si>
  <si>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</si>
  <si>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</si>
  <si>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</si>
  <si>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</si>
  <si>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</si>
  <si>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</si>
  <si>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</si>
  <si>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</si>
  <si>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</si>
  <si>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</si>
  <si>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</si>
  <si>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</si>
  <si>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</si>
  <si>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</si>
  <si>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</si>
  <si>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</si>
  <si>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</si>
  <si>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</si>
  <si>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</si>
  <si>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</si>
  <si>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</si>
  <si>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</si>
  <si>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</si>
  <si>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</si>
  <si>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</si>
  <si>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</si>
  <si>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</si>
  <si>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</si>
  <si>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</si>
  <si>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</si>
  <si>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</si>
  <si>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</si>
  <si>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</si>
  <si>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</si>
  <si>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</si>
  <si>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</si>
  <si>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</si>
  <si>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</si>
  <si>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</si>
  <si>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</si>
  <si>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</si>
  <si>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</si>
  <si>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</si>
  <si>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</si>
  <si>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</si>
  <si>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</si>
  <si>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</si>
  <si>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</si>
  <si>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</si>
  <si>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</si>
  <si>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</si>
  <si>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</si>
  <si>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</si>
  <si>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</si>
  <si>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</si>
  <si>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</si>
  <si>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</si>
  <si>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</si>
  <si>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</si>
  <si>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</si>
  <si>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</si>
  <si>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</si>
  <si>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</si>
  <si>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</si>
  <si>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</si>
  <si>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</si>
  <si>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</si>
  <si>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</si>
  <si>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</si>
  <si>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</si>
  <si>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</si>
  <si>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</si>
  <si>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</si>
  <si>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</si>
  <si>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</si>
  <si>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</si>
  <si>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</si>
  <si>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</si>
  <si>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</si>
  <si>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</si>
  <si>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</si>
  <si>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</si>
  <si>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</si>
  <si>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</si>
  <si>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</si>
  <si>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</si>
  <si>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</si>
  <si>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</si>
  <si>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</si>
  <si>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</si>
  <si>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</si>
  <si>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</si>
  <si>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</si>
  <si>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</si>
  <si>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</si>
  <si>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</si>
  <si>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</si>
  <si>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</si>
  <si>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</si>
  <si>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</si>
  <si>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</si>
  <si>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</si>
  <si>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</si>
  <si>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</si>
  <si>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</si>
  <si>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</si>
  <si>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</si>
  <si>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</si>
  <si>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</si>
  <si>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</si>
  <si>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</si>
  <si>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Forgatási célú belföldi értékpapírok vásárlása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</si>
  <si>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</si>
  <si>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</si>
  <si>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</si>
  <si>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</si>
  <si>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</si>
  <si>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</si>
  <si>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</si>
  <si>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</si>
  <si>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</si>
  <si>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</si>
  <si>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</si>
  <si>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</si>
  <si>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</si>
  <si>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</si>
  <si>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</si>
  <si>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</si>
  <si>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</si>
  <si>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</si>
  <si>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</si>
  <si>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</si>
  <si>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</si>
  <si>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</si>
  <si>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</si>
  <si>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</si>
  <si>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</si>
  <si>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</si>
  <si>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</si>
  <si>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</si>
  <si>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</si>
  <si>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</si>
  <si>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</si>
  <si>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</si>
  <si>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</si>
  <si>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</si>
  <si>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</si>
  <si>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</si>
  <si>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</si>
  <si>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</si>
  <si>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</si>
  <si>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</si>
  <si>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</si>
  <si>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</si>
  <si>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</si>
  <si>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</si>
  <si>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</si>
  <si>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</si>
  <si>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</si>
  <si>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</si>
  <si>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</si>
  <si>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</si>
  <si>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</si>
  <si>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</si>
  <si>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</si>
  <si>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</si>
  <si>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</si>
  <si>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</si>
  <si>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</si>
  <si>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</si>
  <si>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</si>
  <si>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</si>
  <si>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</si>
  <si>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</si>
  <si>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</si>
  <si>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</si>
  <si>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</si>
  <si>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</si>
  <si>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</si>
  <si>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</si>
  <si>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</si>
  <si>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</si>
  <si>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</si>
  <si>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</si>
  <si>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</si>
  <si>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</si>
  <si>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</si>
  <si>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</si>
  <si>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</si>
  <si>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</si>
  <si>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</si>
  <si>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</si>
  <si>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</si>
  <si>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</si>
  <si>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</si>
  <si>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</si>
  <si>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</si>
  <si>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</si>
  <si>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</si>
  <si>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</si>
  <si>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</si>
  <si>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</si>
  <si>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</si>
  <si>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</si>
  <si>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</si>
  <si>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</si>
  <si>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</si>
  <si>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</si>
  <si>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</si>
  <si>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</si>
  <si>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</si>
  <si>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</si>
  <si>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</si>
  <si>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</si>
  <si>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</si>
  <si>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</si>
  <si>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</si>
  <si>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</si>
  <si>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</si>
  <si>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</si>
  <si>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</si>
  <si>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</si>
  <si>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</si>
  <si>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</si>
  <si>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</si>
  <si>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</si>
  <si>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</si>
  <si>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</si>
  <si>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</si>
  <si>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</si>
  <si>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</si>
  <si>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</si>
  <si>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</si>
  <si>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</si>
  <si>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</si>
  <si>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</si>
  <si>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</si>
  <si>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</si>
  <si>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</si>
  <si>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</si>
  <si>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</si>
  <si>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</si>
  <si>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</si>
  <si>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</si>
  <si>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</si>
  <si>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</si>
  <si>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</si>
  <si>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</si>
  <si>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</si>
  <si>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</si>
  <si>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</si>
  <si>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</si>
  <si>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</si>
  <si>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</si>
  <si>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</si>
  <si>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</si>
  <si>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</si>
  <si>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</si>
  <si>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</si>
  <si>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</si>
  <si>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</si>
  <si>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</si>
  <si>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</si>
  <si>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</si>
  <si>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</si>
  <si>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</si>
  <si>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</si>
  <si>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</si>
  <si>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</si>
  <si>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</si>
  <si>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</si>
  <si>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</si>
  <si>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</si>
  <si>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</si>
  <si>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</si>
  <si>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</si>
  <si>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</si>
  <si>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</si>
  <si>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</si>
  <si>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</si>
  <si>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</si>
  <si>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</si>
  <si>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</si>
  <si>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</si>
  <si>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</si>
  <si>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</si>
  <si>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</si>
  <si>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</si>
  <si>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</si>
  <si>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</si>
  <si>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</si>
  <si>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GYANÓGEREGYE ÖNKORMÁNYZATI ELŐIRÁNYZATOK</t>
  </si>
  <si>
    <t>EREDETI ELŐIRÁNYZAT</t>
  </si>
  <si>
    <t>Rovat</t>
  </si>
  <si>
    <t>SAJÁT BEVÉTELEK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</si>
  <si>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</si>
  <si>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</si>
  <si>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</si>
  <si>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</si>
  <si>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</si>
  <si>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</si>
  <si>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</si>
  <si>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</si>
  <si>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</si>
  <si>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</si>
  <si>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</si>
  <si>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</si>
  <si>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</si>
  <si>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</si>
  <si>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</si>
  <si>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</si>
  <si>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</si>
  <si>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</si>
  <si>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</si>
  <si>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</si>
  <si>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</si>
  <si>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</si>
  <si>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</si>
  <si>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</si>
  <si>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Rövid lejáratú hitelek, kölcsönök törlesztése pénzügyi vállalkozásnak</t>
  </si>
  <si>
    <t xml:space="preserve">Befektetési célú belföldi értékpapírok vásárlása </t>
  </si>
  <si>
    <t xml:space="preserve">Kincstárjegyek beváltása </t>
  </si>
  <si>
    <t>Éven belüli lejáratú belföldi értékpapírok beváltása</t>
  </si>
  <si>
    <t>K9125</t>
  </si>
  <si>
    <t>K9126</t>
  </si>
  <si>
    <t xml:space="preserve">Belföldi kötvények beváltása </t>
  </si>
  <si>
    <t xml:space="preserve">Éven túli lejáratú belföldi értékpapírok beváltása </t>
  </si>
  <si>
    <t>Pénzeszközök lekötött bankbetétként elhelyezése</t>
  </si>
  <si>
    <t>K9191</t>
  </si>
  <si>
    <t>K9192</t>
  </si>
  <si>
    <t>K919</t>
  </si>
  <si>
    <t xml:space="preserve">Hosszú lejáratú tulajdonosi kölcsönök kiadásai </t>
  </si>
  <si>
    <t>Rövid lejáratú tulajdonosi kölcsönök kiadásai</t>
  </si>
  <si>
    <t xml:space="preserve">Tulajdonosi kölcsönök kiadásai </t>
  </si>
  <si>
    <t>Hitelek, kölcsönök törlesztése külföldi kormányoknak és nemzetközi szervezeteknek</t>
  </si>
  <si>
    <t>K925</t>
  </si>
  <si>
    <t>Hitelek, kölcsönök törlesztése külföldi pénzintézeteknek</t>
  </si>
  <si>
    <t>K94</t>
  </si>
  <si>
    <t>Váltókiadások</t>
  </si>
  <si>
    <t>B411</t>
  </si>
  <si>
    <t>Biztosító által fizetett kártérítés</t>
  </si>
  <si>
    <t>saját bevételek 2021</t>
  </si>
  <si>
    <t>késedelmi pótlék, talajterhelési díj</t>
  </si>
  <si>
    <t>saját bevételek 2022</t>
  </si>
  <si>
    <t>B1131</t>
  </si>
  <si>
    <t>B1132</t>
  </si>
  <si>
    <t>Települési önkormányzatok egyéb szociális és gyermekjóléti  feladatainak támogatása</t>
  </si>
  <si>
    <t>Települési önkormányzatok gyermekétkeztetési  feladatainak támogatása</t>
  </si>
  <si>
    <t>Projekt megnevezése</t>
  </si>
  <si>
    <t>saját bevételek 2023</t>
  </si>
  <si>
    <t>GYANÓGEREGYE Önkormányzat 2022. évi költségvetése</t>
  </si>
  <si>
    <t>(Közművelődés eszközbeszerzés, MFP kommunális eszköz)</t>
  </si>
  <si>
    <t>saját bevételek 2024</t>
  </si>
  <si>
    <t>1. melléklet az 1/2022. (II.02.) önkormányzati rendelethez</t>
  </si>
  <si>
    <t>2. melléklet az 1/2022. (II.02.) önkormányzati rendelethez</t>
  </si>
  <si>
    <t>3. melléklet az 1/2022. (II.02.) önkormányzati rendelethez</t>
  </si>
  <si>
    <t>4. melléklet az 1/2022. (II.02.) önkormányzati rendelethez</t>
  </si>
  <si>
    <t>5. melléklet az 1/2022. (II.02.) önkormányzati rendelethez</t>
  </si>
  <si>
    <t>6. melléklet az 1/2022. (II.02.) önkormányzati rendelethez</t>
  </si>
  <si>
    <t>7. melléklet az 1/2022. (II.02.) önkormányzati rendelethez</t>
  </si>
  <si>
    <t>8. melléklet az 1/2022. (II.02.) önkormányzati rendelethez</t>
  </si>
  <si>
    <t>9. melléklet az 1/2022. (II.02.) önkormányzati rendelethez</t>
  </si>
  <si>
    <t>10. melléklet az 1/2022. (II.02.) önkormányzati rendelethez</t>
  </si>
  <si>
    <t>11. melléklet az 1/2022. (II.02.) önkormányzati rendelethez</t>
  </si>
  <si>
    <t>12. melléklet az 1/2022. (II.02.) önkormányzati rendelethez</t>
  </si>
  <si>
    <t>13. melléklet az 1/2022. (II.02.) önkormányzati rendelethez</t>
  </si>
  <si>
    <t>14. melléklet az 1/2022. (II.02.) önkormányzati rendelethez</t>
  </si>
  <si>
    <t>15. melléklet az 1/2022. (II.02.)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</si>
</sst>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_"/>
    <numFmt numFmtId="165" formatCode="\ ##########"/>
  </numFmts>
  <fonts count="6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0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i/>
      <sz val="11"/>
      <color theme="1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9"/>
      <color indexed="8"/>
      <name val="Bookman Old Style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</cellStyleXfs>
  <cellXfs count="227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2" applyFont="1" applyAlignment="1" applyProtection="1">
      <alignment horizontal="justify" vertical="center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0" fillId="0" borderId="1" xfId="0" applyFont="1" applyFill="1" applyBorder="1" applyAlignment="1">
      <alignment horizontal="left" vertical="center" wrapText="1"/>
    </xf>
    <xf numFmtId="0" fontId="42" fillId="0" borderId="0" xfId="0" applyFont="1"/>
    <xf numFmtId="3" fontId="42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42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5" fillId="0" borderId="1" xfId="0" applyNumberFormat="1" applyFont="1" applyBorder="1"/>
    <xf numFmtId="3" fontId="46" fillId="0" borderId="1" xfId="0" applyNumberFormat="1" applyFont="1" applyBorder="1"/>
    <xf numFmtId="0" fontId="48" fillId="0" borderId="1" xfId="0" applyFont="1" applyBorder="1"/>
    <xf numFmtId="0" fontId="45" fillId="0" borderId="0" xfId="0" applyFont="1"/>
    <xf numFmtId="0" fontId="44" fillId="0" borderId="1" xfId="0" applyFont="1" applyBorder="1"/>
    <xf numFmtId="3" fontId="49" fillId="0" borderId="1" xfId="0" applyNumberFormat="1" applyFont="1" applyBorder="1"/>
    <xf numFmtId="3" fontId="0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0" fontId="0" fillId="0" borderId="0" xfId="0" applyFont="1"/>
    <xf numFmtId="0" fontId="54" fillId="0" borderId="0" xfId="0" applyFont="1"/>
    <xf numFmtId="0" fontId="50" fillId="0" borderId="1" xfId="0" applyFont="1" applyBorder="1"/>
    <xf numFmtId="0" fontId="0" fillId="0" borderId="0" xfId="0" applyAlignment="1">
      <alignment horizontal="right"/>
    </xf>
    <xf numFmtId="3" fontId="47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left" vertical="center"/>
    </xf>
    <xf numFmtId="165" fontId="4" fillId="5" borderId="1" xfId="0" applyNumberFormat="1" applyFont="1" applyFill="1" applyBorder="1" applyAlignment="1">
      <alignment vertical="center"/>
    </xf>
    <xf numFmtId="3" fontId="52" fillId="5" borderId="1" xfId="0" applyNumberFormat="1" applyFont="1" applyFill="1" applyBorder="1"/>
    <xf numFmtId="0" fontId="7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/>
    <xf numFmtId="0" fontId="7" fillId="5" borderId="1" xfId="0" applyFont="1" applyFill="1" applyBorder="1" applyAlignment="1">
      <alignment horizontal="left" vertical="center" wrapText="1"/>
    </xf>
    <xf numFmtId="3" fontId="53" fillId="6" borderId="1" xfId="0" applyNumberFormat="1" applyFont="1" applyFill="1" applyBorder="1"/>
    <xf numFmtId="0" fontId="56" fillId="0" borderId="1" xfId="0" applyFont="1" applyFill="1" applyBorder="1" applyAlignment="1">
      <alignment horizontal="left" vertical="center" wrapText="1"/>
    </xf>
    <xf numFmtId="3" fontId="43" fillId="0" borderId="1" xfId="0" applyNumberFormat="1" applyFont="1" applyBorder="1"/>
    <xf numFmtId="0" fontId="57" fillId="0" borderId="1" xfId="0" applyFont="1" applyFill="1" applyBorder="1" applyAlignment="1">
      <alignment horizontal="left" vertical="center"/>
    </xf>
    <xf numFmtId="3" fontId="58" fillId="0" borderId="1" xfId="0" applyNumberFormat="1" applyFont="1" applyBorder="1"/>
    <xf numFmtId="3" fontId="59" fillId="0" borderId="1" xfId="0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6" xfId="0" applyBorder="1"/>
    <xf numFmtId="3" fontId="42" fillId="0" borderId="6" xfId="0" applyNumberFormat="1" applyFont="1" applyBorder="1"/>
    <xf numFmtId="3" fontId="42" fillId="0" borderId="0" xfId="0" applyNumberFormat="1" applyFont="1" applyBorder="1"/>
    <xf numFmtId="3" fontId="0" fillId="0" borderId="6" xfId="0" applyNumberFormat="1" applyBorder="1"/>
    <xf numFmtId="3" fontId="0" fillId="0" borderId="0" xfId="0" applyNumberFormat="1" applyBorder="1"/>
    <xf numFmtId="0" fontId="2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left" vertical="center" wrapText="1"/>
    </xf>
    <xf numFmtId="3" fontId="42" fillId="7" borderId="1" xfId="0" applyNumberFormat="1" applyFont="1" applyFill="1" applyBorder="1"/>
    <xf numFmtId="3" fontId="0" fillId="0" borderId="1" xfId="0" applyNumberFormat="1" applyBorder="1" applyAlignment="1">
      <alignment horizontal="right" vertical="center"/>
    </xf>
    <xf numFmtId="3" fontId="42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/>
    </xf>
    <xf numFmtId="0" fontId="0" fillId="0" borderId="0" xfId="0" applyFill="1" applyAlignment="1"/>
    <xf numFmtId="0" fontId="12" fillId="0" borderId="1" xfId="0" applyFont="1" applyFill="1" applyBorder="1" applyAlignment="1">
      <alignment horizontal="center" vertical="center"/>
    </xf>
    <xf numFmtId="3" fontId="61" fillId="0" borderId="1" xfId="0" applyNumberFormat="1" applyFont="1" applyBorder="1"/>
    <xf numFmtId="3" fontId="9" fillId="0" borderId="1" xfId="0" applyNumberFormat="1" applyFont="1" applyBorder="1"/>
    <xf numFmtId="3" fontId="60" fillId="0" borderId="1" xfId="0" applyNumberFormat="1" applyFont="1" applyBorder="1"/>
    <xf numFmtId="3" fontId="13" fillId="0" borderId="1" xfId="0" applyNumberFormat="1" applyFont="1" applyBorder="1"/>
    <xf numFmtId="3" fontId="8" fillId="0" borderId="1" xfId="0" applyNumberFormat="1" applyFont="1" applyBorder="1"/>
    <xf numFmtId="0" fontId="60" fillId="0" borderId="0" xfId="0" applyFont="1"/>
    <xf numFmtId="0" fontId="60" fillId="0" borderId="0" xfId="0" applyFont="1" applyBorder="1"/>
    <xf numFmtId="3" fontId="12" fillId="0" borderId="1" xfId="0" applyNumberFormat="1" applyFont="1" applyBorder="1"/>
    <xf numFmtId="3" fontId="61" fillId="5" borderId="1" xfId="0" applyNumberFormat="1" applyFont="1" applyFill="1" applyBorder="1"/>
    <xf numFmtId="3" fontId="9" fillId="5" borderId="1" xfId="0" applyNumberFormat="1" applyFont="1" applyFill="1" applyBorder="1"/>
    <xf numFmtId="3" fontId="8" fillId="5" borderId="1" xfId="0" applyNumberFormat="1" applyFont="1" applyFill="1" applyBorder="1"/>
    <xf numFmtId="3" fontId="61" fillId="6" borderId="1" xfId="0" applyNumberFormat="1" applyFont="1" applyFill="1" applyBorder="1"/>
    <xf numFmtId="3" fontId="9" fillId="6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62" fillId="8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63" fillId="8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2" fillId="9" borderId="1" xfId="0" applyNumberFormat="1" applyFont="1" applyFill="1" applyBorder="1"/>
    <xf numFmtId="0" fontId="6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6" fillId="0" borderId="1" xfId="0" applyFont="1" applyBorder="1"/>
    <xf numFmtId="0" fontId="47" fillId="0" borderId="1" xfId="0" applyFont="1" applyBorder="1"/>
    <xf numFmtId="3" fontId="4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3" fontId="46" fillId="0" borderId="1" xfId="0" applyNumberFormat="1" applyFont="1" applyBorder="1" applyAlignment="1">
      <alignment horizontal="right" vertical="center"/>
    </xf>
    <xf numFmtId="3" fontId="47" fillId="0" borderId="1" xfId="0" applyNumberFormat="1" applyFont="1" applyBorder="1" applyAlignment="1">
      <alignment horizontal="right" vertical="center"/>
    </xf>
    <xf numFmtId="0" fontId="3" fillId="0" borderId="3" xfId="0" applyFont="1" applyFill="1" applyBorder="1" applyAlignment="1">
      <alignment horizontal="center" wrapText="1"/>
    </xf>
    <xf numFmtId="3" fontId="60" fillId="0" borderId="3" xfId="0" applyNumberFormat="1" applyFont="1" applyBorder="1"/>
    <xf numFmtId="3" fontId="61" fillId="0" borderId="3" xfId="0" applyNumberFormat="1" applyFont="1" applyBorder="1"/>
    <xf numFmtId="3" fontId="60" fillId="8" borderId="3" xfId="0" applyNumberFormat="1" applyFont="1" applyFill="1" applyBorder="1"/>
    <xf numFmtId="3" fontId="61" fillId="5" borderId="3" xfId="0" applyNumberFormat="1" applyFont="1" applyFill="1" applyBorder="1"/>
    <xf numFmtId="3" fontId="61" fillId="6" borderId="3" xfId="0" applyNumberFormat="1" applyFont="1" applyFill="1" applyBorder="1"/>
    <xf numFmtId="3" fontId="0" fillId="0" borderId="0" xfId="0" applyNumberFormat="1"/>
    <xf numFmtId="3" fontId="0" fillId="0" borderId="3" xfId="0" applyNumberFormat="1" applyBorder="1"/>
    <xf numFmtId="3" fontId="42" fillId="0" borderId="3" xfId="0" applyNumberFormat="1" applyFont="1" applyBorder="1"/>
    <xf numFmtId="3" fontId="52" fillId="0" borderId="3" xfId="0" applyNumberFormat="1" applyFont="1" applyBorder="1"/>
    <xf numFmtId="3" fontId="0" fillId="8" borderId="3" xfId="0" applyNumberFormat="1" applyFill="1" applyBorder="1"/>
    <xf numFmtId="3" fontId="52" fillId="5" borderId="3" xfId="0" applyNumberFormat="1" applyFont="1" applyFill="1" applyBorder="1"/>
    <xf numFmtId="3" fontId="42" fillId="9" borderId="3" xfId="0" applyNumberFormat="1" applyFont="1" applyFill="1" applyBorder="1"/>
    <xf numFmtId="3" fontId="55" fillId="6" borderId="3" xfId="0" applyNumberFormat="1" applyFont="1" applyFill="1" applyBorder="1"/>
    <xf numFmtId="0" fontId="46" fillId="0" borderId="0" xfId="0" applyFont="1"/>
    <xf numFmtId="0" fontId="8" fillId="0" borderId="0" xfId="0" applyFont="1"/>
    <xf numFmtId="0" fontId="42" fillId="0" borderId="6" xfId="0" applyFont="1" applyBorder="1"/>
    <xf numFmtId="0" fontId="42" fillId="0" borderId="0" xfId="0" applyFon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I34"/>
  <sheetViews>
    <sheetView workbookViewId="0">
      <selection activeCell="A2" sqref="A2"/>
    </sheetView>
  </sheetViews>
  <sheetFormatPr defaultRowHeight="15" x14ac:dyDescent="0.25"/>
  <cols>
    <col min="1" max="1" width="85.5703125" customWidth="1"/>
  </cols>
  <sheetData>
    <row r="1" spans="1:9" x14ac:dyDescent="0.25">
      <c r="A1" s="118" t="s">
        <v>707</v>
      </c>
    </row>
    <row r="3" spans="1:9" ht="18" x14ac:dyDescent="0.25">
      <c r="A3" s="73" t="s">
        <v>704</v>
      </c>
    </row>
    <row r="4" spans="1:9" ht="50.25" customHeight="1" x14ac:dyDescent="0.25">
      <c r="A4" s="55" t="s">
        <v>508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6" t="s">
        <v>62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6" t="s">
        <v>63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6" t="s">
        <v>64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6" t="s">
        <v>65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6" t="s">
        <v>66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6" t="s">
        <v>67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6" t="s">
        <v>68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6" t="s">
        <v>69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7" t="s">
        <v>61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7" t="s">
        <v>70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58" t="s">
        <v>506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6" t="s">
        <v>72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6" t="s">
        <v>73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6" t="s">
        <v>74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6" t="s">
        <v>75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6" t="s">
        <v>76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6" t="s">
        <v>77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6" t="s">
        <v>78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7" t="s">
        <v>71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7" t="s">
        <v>79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58" t="s">
        <v>507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N181"/>
  <sheetViews>
    <sheetView topLeftCell="C1" zoomScale="96" zoomScaleNormal="96" workbookViewId="0">
      <selection activeCell="C2" sqref="C2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6.42578125" style="197" bestFit="1" customWidth="1"/>
    <col min="8" max="8" width="13.5703125" style="197" bestFit="1" customWidth="1"/>
    <col min="9" max="9" width="12" style="197" bestFit="1" customWidth="1"/>
    <col min="10" max="10" width="16.42578125" style="197" bestFit="1" customWidth="1"/>
    <col min="11" max="11" width="14.28515625" style="205" bestFit="1" customWidth="1"/>
    <col min="12" max="12" width="10.5703125" style="205" bestFit="1" customWidth="1"/>
    <col min="13" max="13" width="9.28515625" style="205" bestFit="1" customWidth="1"/>
    <col min="14" max="14" width="14.42578125" style="205" bestFit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4" x14ac:dyDescent="0.25">
      <c r="C1" s="215" t="s">
        <v>708</v>
      </c>
      <c r="D1" s="215"/>
      <c r="E1" s="215"/>
      <c r="F1" s="215"/>
      <c r="G1" s="215"/>
      <c r="H1" s="215"/>
      <c r="I1" s="215"/>
      <c r="J1" s="215"/>
      <c r="K1" s="215"/>
    </row>
    <row r="3" spans="1:14" ht="21" customHeight="1" x14ac:dyDescent="0.25">
      <c r="A3" s="211" t="s">
        <v>704</v>
      </c>
      <c r="B3" s="212"/>
      <c r="C3" s="212"/>
      <c r="D3" s="212"/>
      <c r="E3" s="212"/>
      <c r="F3" s="213"/>
    </row>
    <row r="4" spans="1:14" ht="18.75" customHeight="1" x14ac:dyDescent="0.25">
      <c r="A4" s="214" t="s">
        <v>661</v>
      </c>
      <c r="B4" s="212"/>
      <c r="C4" s="212"/>
      <c r="D4" s="212"/>
      <c r="E4" s="212"/>
      <c r="F4" s="213"/>
    </row>
    <row r="5" spans="1:14" ht="18" x14ac:dyDescent="0.25">
      <c r="A5" s="97"/>
    </row>
    <row r="6" spans="1:14" x14ac:dyDescent="0.25">
      <c r="A6" s="85" t="s">
        <v>645</v>
      </c>
      <c r="C6" s="209" t="s">
        <v>646</v>
      </c>
      <c r="D6" s="209"/>
      <c r="E6" s="209"/>
      <c r="F6" s="210"/>
      <c r="G6" s="144"/>
      <c r="H6" s="24"/>
      <c r="I6" s="24"/>
      <c r="J6" s="24"/>
      <c r="K6" s="24"/>
      <c r="L6" s="24"/>
      <c r="M6" s="24"/>
      <c r="N6" s="24"/>
    </row>
    <row r="7" spans="1:14" ht="30" x14ac:dyDescent="0.3">
      <c r="A7" s="2" t="s">
        <v>80</v>
      </c>
      <c r="B7" s="3" t="s">
        <v>81</v>
      </c>
      <c r="C7" s="98" t="s">
        <v>580</v>
      </c>
      <c r="D7" s="98" t="s">
        <v>581</v>
      </c>
      <c r="E7" s="98" t="s">
        <v>39</v>
      </c>
      <c r="F7" s="191" t="s">
        <v>23</v>
      </c>
      <c r="G7" s="144"/>
      <c r="H7" s="24"/>
      <c r="I7" s="24"/>
      <c r="J7" s="24"/>
      <c r="K7" s="24"/>
      <c r="L7" s="24"/>
      <c r="M7" s="24"/>
      <c r="N7" s="24"/>
    </row>
    <row r="8" spans="1:14" ht="15.75" customHeight="1" x14ac:dyDescent="0.25">
      <c r="A8" s="26" t="s">
        <v>82</v>
      </c>
      <c r="B8" s="27" t="s">
        <v>83</v>
      </c>
      <c r="C8" s="160">
        <v>7419000</v>
      </c>
      <c r="D8" s="161">
        <v>0</v>
      </c>
      <c r="E8" s="161">
        <v>0</v>
      </c>
      <c r="F8" s="192">
        <f t="shared" ref="F8:F39" si="0">SUM(C8:E8)</f>
        <v>7419000</v>
      </c>
      <c r="G8" s="144"/>
      <c r="I8" s="24"/>
      <c r="J8" s="24"/>
      <c r="K8" s="24"/>
      <c r="L8" s="24"/>
      <c r="M8" s="24"/>
      <c r="N8" s="24"/>
    </row>
    <row r="9" spans="1:14" ht="15.75" customHeight="1" x14ac:dyDescent="0.25">
      <c r="A9" s="26" t="s">
        <v>84</v>
      </c>
      <c r="B9" s="28" t="s">
        <v>85</v>
      </c>
      <c r="C9" s="160"/>
      <c r="D9" s="161">
        <v>0</v>
      </c>
      <c r="E9" s="161">
        <v>0</v>
      </c>
      <c r="F9" s="192">
        <f t="shared" si="0"/>
        <v>0</v>
      </c>
      <c r="G9" s="144"/>
      <c r="H9" s="24"/>
      <c r="I9" s="24"/>
      <c r="J9" s="24"/>
      <c r="K9" s="24"/>
      <c r="L9" s="24"/>
      <c r="M9" s="24"/>
      <c r="N9" s="24"/>
    </row>
    <row r="10" spans="1:14" ht="15.75" customHeight="1" x14ac:dyDescent="0.25">
      <c r="A10" s="26" t="s">
        <v>86</v>
      </c>
      <c r="B10" s="28" t="s">
        <v>87</v>
      </c>
      <c r="C10" s="160">
        <v>0</v>
      </c>
      <c r="D10" s="161">
        <v>0</v>
      </c>
      <c r="E10" s="161">
        <v>0</v>
      </c>
      <c r="F10" s="192">
        <f t="shared" si="0"/>
        <v>0</v>
      </c>
      <c r="G10" s="144"/>
      <c r="H10" s="24"/>
      <c r="I10" s="24"/>
      <c r="J10" s="24"/>
      <c r="K10" s="24"/>
      <c r="L10" s="24"/>
      <c r="M10" s="24"/>
      <c r="N10" s="24"/>
    </row>
    <row r="11" spans="1:14" ht="15.75" customHeight="1" x14ac:dyDescent="0.25">
      <c r="A11" s="29" t="s">
        <v>88</v>
      </c>
      <c r="B11" s="28" t="s">
        <v>89</v>
      </c>
      <c r="C11" s="160"/>
      <c r="D11" s="161">
        <v>0</v>
      </c>
      <c r="E11" s="161">
        <v>0</v>
      </c>
      <c r="F11" s="192">
        <f t="shared" si="0"/>
        <v>0</v>
      </c>
      <c r="G11" s="144"/>
      <c r="H11" s="24"/>
      <c r="I11" s="24"/>
      <c r="J11" s="24"/>
      <c r="K11" s="24"/>
      <c r="L11" s="24"/>
      <c r="M11" s="24"/>
      <c r="N11" s="24"/>
    </row>
    <row r="12" spans="1:14" ht="15.75" customHeight="1" x14ac:dyDescent="0.25">
      <c r="A12" s="29" t="s">
        <v>90</v>
      </c>
      <c r="B12" s="28" t="s">
        <v>91</v>
      </c>
      <c r="C12" s="160"/>
      <c r="D12" s="161">
        <v>0</v>
      </c>
      <c r="E12" s="161">
        <v>0</v>
      </c>
      <c r="F12" s="192">
        <f t="shared" si="0"/>
        <v>0</v>
      </c>
      <c r="G12" s="144"/>
      <c r="H12" s="24"/>
      <c r="I12" s="24"/>
      <c r="J12" s="24"/>
      <c r="K12" s="24"/>
      <c r="L12" s="24"/>
      <c r="M12" s="24"/>
      <c r="N12" s="24"/>
    </row>
    <row r="13" spans="1:14" ht="15.75" customHeight="1" x14ac:dyDescent="0.25">
      <c r="A13" s="29" t="s">
        <v>92</v>
      </c>
      <c r="B13" s="28" t="s">
        <v>93</v>
      </c>
      <c r="C13" s="160"/>
      <c r="D13" s="161">
        <v>0</v>
      </c>
      <c r="E13" s="161">
        <v>0</v>
      </c>
      <c r="F13" s="192">
        <f t="shared" si="0"/>
        <v>0</v>
      </c>
      <c r="G13" s="144"/>
      <c r="H13" s="24"/>
      <c r="I13" s="24"/>
      <c r="J13" s="24"/>
      <c r="K13" s="24"/>
      <c r="L13" s="24"/>
      <c r="M13" s="24"/>
      <c r="N13" s="24"/>
    </row>
    <row r="14" spans="1:14" ht="15.75" customHeight="1" x14ac:dyDescent="0.25">
      <c r="A14" s="29" t="s">
        <v>94</v>
      </c>
      <c r="B14" s="28" t="s">
        <v>95</v>
      </c>
      <c r="C14" s="160"/>
      <c r="D14" s="161">
        <v>0</v>
      </c>
      <c r="E14" s="161">
        <v>0</v>
      </c>
      <c r="F14" s="192">
        <f t="shared" si="0"/>
        <v>0</v>
      </c>
      <c r="G14" s="144"/>
      <c r="H14" s="24"/>
      <c r="I14" s="24"/>
      <c r="J14" s="24"/>
      <c r="K14" s="24"/>
      <c r="L14" s="24"/>
      <c r="M14" s="24"/>
      <c r="N14" s="24"/>
    </row>
    <row r="15" spans="1:14" ht="15.75" customHeight="1" x14ac:dyDescent="0.25">
      <c r="A15" s="29" t="s">
        <v>96</v>
      </c>
      <c r="B15" s="28" t="s">
        <v>97</v>
      </c>
      <c r="C15" s="160"/>
      <c r="D15" s="161">
        <v>0</v>
      </c>
      <c r="E15" s="161">
        <v>0</v>
      </c>
      <c r="F15" s="192">
        <f t="shared" si="0"/>
        <v>0</v>
      </c>
      <c r="G15" s="144"/>
      <c r="H15" s="24"/>
      <c r="I15" s="24"/>
      <c r="J15" s="24"/>
      <c r="K15" s="24"/>
      <c r="L15" s="24"/>
      <c r="M15" s="24"/>
      <c r="N15" s="24"/>
    </row>
    <row r="16" spans="1:14" ht="15.75" customHeight="1" x14ac:dyDescent="0.25">
      <c r="A16" s="5" t="s">
        <v>98</v>
      </c>
      <c r="B16" s="28" t="s">
        <v>99</v>
      </c>
      <c r="C16" s="160">
        <v>47000</v>
      </c>
      <c r="D16" s="161">
        <v>0</v>
      </c>
      <c r="E16" s="161">
        <v>0</v>
      </c>
      <c r="F16" s="192">
        <f t="shared" si="0"/>
        <v>47000</v>
      </c>
      <c r="G16" s="144"/>
      <c r="H16" s="24"/>
      <c r="I16" s="24"/>
      <c r="J16" s="24"/>
      <c r="K16" s="24"/>
      <c r="L16" s="24"/>
      <c r="M16" s="24"/>
      <c r="N16" s="24"/>
    </row>
    <row r="17" spans="1:14" ht="15.75" customHeight="1" x14ac:dyDescent="0.25">
      <c r="A17" s="5" t="s">
        <v>100</v>
      </c>
      <c r="B17" s="28" t="s">
        <v>101</v>
      </c>
      <c r="C17" s="160"/>
      <c r="D17" s="161">
        <v>0</v>
      </c>
      <c r="E17" s="161">
        <v>0</v>
      </c>
      <c r="F17" s="192">
        <f t="shared" si="0"/>
        <v>0</v>
      </c>
      <c r="G17" s="144"/>
      <c r="H17" s="24"/>
      <c r="I17" s="24"/>
      <c r="J17" s="24"/>
      <c r="K17" s="24"/>
      <c r="L17" s="24"/>
      <c r="M17" s="24"/>
      <c r="N17" s="24"/>
    </row>
    <row r="18" spans="1:14" ht="15.75" customHeight="1" x14ac:dyDescent="0.25">
      <c r="A18" s="5" t="s">
        <v>102</v>
      </c>
      <c r="B18" s="28" t="s">
        <v>103</v>
      </c>
      <c r="C18" s="160"/>
      <c r="D18" s="161">
        <v>0</v>
      </c>
      <c r="E18" s="161">
        <v>0</v>
      </c>
      <c r="F18" s="192">
        <f t="shared" si="0"/>
        <v>0</v>
      </c>
      <c r="G18" s="144"/>
      <c r="H18" s="24"/>
      <c r="I18" s="24"/>
      <c r="J18" s="24"/>
      <c r="K18" s="24"/>
      <c r="L18" s="24"/>
      <c r="M18" s="24"/>
      <c r="N18" s="24"/>
    </row>
    <row r="19" spans="1:14" ht="15.75" customHeight="1" x14ac:dyDescent="0.25">
      <c r="A19" s="5" t="s">
        <v>104</v>
      </c>
      <c r="B19" s="28" t="s">
        <v>105</v>
      </c>
      <c r="C19" s="160"/>
      <c r="D19" s="161">
        <v>0</v>
      </c>
      <c r="E19" s="161">
        <v>0</v>
      </c>
      <c r="F19" s="192">
        <f t="shared" si="0"/>
        <v>0</v>
      </c>
      <c r="G19" s="144"/>
      <c r="H19" s="24"/>
      <c r="I19" s="24"/>
      <c r="J19" s="24"/>
      <c r="K19" s="24"/>
      <c r="L19" s="24"/>
      <c r="M19" s="24"/>
      <c r="N19" s="24"/>
    </row>
    <row r="20" spans="1:14" ht="15.75" customHeight="1" x14ac:dyDescent="0.25">
      <c r="A20" s="5" t="s">
        <v>440</v>
      </c>
      <c r="B20" s="28" t="s">
        <v>106</v>
      </c>
      <c r="C20" s="160">
        <v>0</v>
      </c>
      <c r="D20" s="161">
        <v>0</v>
      </c>
      <c r="E20" s="161">
        <v>0</v>
      </c>
      <c r="F20" s="192">
        <f t="shared" si="0"/>
        <v>0</v>
      </c>
      <c r="G20" s="144"/>
      <c r="H20" s="24"/>
      <c r="I20" s="24"/>
      <c r="J20" s="24"/>
      <c r="K20" s="24"/>
      <c r="L20" s="24"/>
      <c r="M20" s="24"/>
      <c r="N20" s="24"/>
    </row>
    <row r="21" spans="1:14" s="87" customFormat="1" ht="15.75" customHeight="1" x14ac:dyDescent="0.25">
      <c r="A21" s="30" t="s">
        <v>379</v>
      </c>
      <c r="B21" s="31" t="s">
        <v>107</v>
      </c>
      <c r="C21" s="158">
        <f>SUM(C8:C20)</f>
        <v>7466000</v>
      </c>
      <c r="D21" s="158">
        <f t="shared" ref="D21:E21" si="1">SUM(D8:D20)</f>
        <v>0</v>
      </c>
      <c r="E21" s="158">
        <f t="shared" si="1"/>
        <v>0</v>
      </c>
      <c r="F21" s="192">
        <f t="shared" si="0"/>
        <v>7466000</v>
      </c>
      <c r="G21" s="207"/>
      <c r="H21" s="208"/>
      <c r="I21" s="208"/>
      <c r="J21" s="208"/>
      <c r="K21" s="208"/>
      <c r="L21" s="208"/>
      <c r="M21" s="208"/>
      <c r="N21" s="208"/>
    </row>
    <row r="22" spans="1:14" ht="15.75" customHeight="1" x14ac:dyDescent="0.25">
      <c r="A22" s="5" t="s">
        <v>108</v>
      </c>
      <c r="B22" s="28" t="s">
        <v>109</v>
      </c>
      <c r="C22" s="160">
        <v>2042000</v>
      </c>
      <c r="D22" s="161">
        <v>0</v>
      </c>
      <c r="E22" s="161">
        <v>0</v>
      </c>
      <c r="F22" s="192">
        <f t="shared" si="0"/>
        <v>2042000</v>
      </c>
      <c r="G22" s="144"/>
      <c r="H22" s="24"/>
      <c r="I22" s="24"/>
      <c r="J22" s="24"/>
      <c r="K22" s="24"/>
      <c r="L22" s="24"/>
      <c r="M22" s="24"/>
      <c r="N22" s="24"/>
    </row>
    <row r="23" spans="1:14" ht="15.75" customHeight="1" x14ac:dyDescent="0.25">
      <c r="A23" s="5" t="s">
        <v>110</v>
      </c>
      <c r="B23" s="28" t="s">
        <v>111</v>
      </c>
      <c r="C23" s="160">
        <v>360000</v>
      </c>
      <c r="D23" s="161">
        <v>0</v>
      </c>
      <c r="E23" s="161">
        <v>0</v>
      </c>
      <c r="F23" s="192">
        <f t="shared" si="0"/>
        <v>360000</v>
      </c>
      <c r="G23" s="144"/>
      <c r="H23" s="24"/>
      <c r="I23" s="24"/>
      <c r="J23" s="24"/>
      <c r="K23" s="24"/>
      <c r="L23" s="24"/>
      <c r="M23" s="24"/>
      <c r="N23" s="24"/>
    </row>
    <row r="24" spans="1:14" ht="15.75" customHeight="1" x14ac:dyDescent="0.25">
      <c r="A24" s="6" t="s">
        <v>112</v>
      </c>
      <c r="B24" s="28" t="s">
        <v>113</v>
      </c>
      <c r="C24" s="160">
        <v>350000</v>
      </c>
      <c r="D24" s="161">
        <v>0</v>
      </c>
      <c r="E24" s="161">
        <v>0</v>
      </c>
      <c r="F24" s="192">
        <f t="shared" si="0"/>
        <v>350000</v>
      </c>
      <c r="G24" s="144"/>
      <c r="H24" s="24"/>
      <c r="I24" s="24"/>
      <c r="J24" s="24"/>
      <c r="K24" s="24"/>
      <c r="L24" s="24"/>
      <c r="M24" s="24"/>
      <c r="N24" s="24"/>
    </row>
    <row r="25" spans="1:14" s="87" customFormat="1" ht="15.75" customHeight="1" x14ac:dyDescent="0.25">
      <c r="A25" s="7" t="s">
        <v>380</v>
      </c>
      <c r="B25" s="31" t="s">
        <v>114</v>
      </c>
      <c r="C25" s="158">
        <f>SUM(C22:C24)</f>
        <v>2752000</v>
      </c>
      <c r="D25" s="158">
        <f t="shared" ref="D25:E25" si="2">SUM(D22:D24)</f>
        <v>0</v>
      </c>
      <c r="E25" s="158">
        <f t="shared" si="2"/>
        <v>0</v>
      </c>
      <c r="F25" s="193">
        <f t="shared" si="0"/>
        <v>2752000</v>
      </c>
      <c r="G25" s="207"/>
      <c r="H25" s="208"/>
      <c r="I25" s="208"/>
      <c r="J25" s="208"/>
      <c r="K25" s="208"/>
      <c r="L25" s="208"/>
      <c r="M25" s="208"/>
      <c r="N25" s="208"/>
    </row>
    <row r="26" spans="1:14" s="87" customFormat="1" ht="15.75" customHeight="1" x14ac:dyDescent="0.25">
      <c r="A26" s="44" t="s">
        <v>467</v>
      </c>
      <c r="B26" s="45" t="s">
        <v>115</v>
      </c>
      <c r="C26" s="158">
        <f>C21+C25</f>
        <v>10218000</v>
      </c>
      <c r="D26" s="158">
        <f t="shared" ref="D26:E26" si="3">D21+D25</f>
        <v>0</v>
      </c>
      <c r="E26" s="158">
        <f t="shared" si="3"/>
        <v>0</v>
      </c>
      <c r="F26" s="193">
        <f t="shared" si="0"/>
        <v>10218000</v>
      </c>
      <c r="G26" s="207"/>
      <c r="H26" s="208"/>
      <c r="I26" s="208"/>
      <c r="J26" s="208"/>
      <c r="K26" s="208"/>
      <c r="L26" s="208"/>
      <c r="M26" s="208"/>
      <c r="N26" s="208"/>
    </row>
    <row r="27" spans="1:14" s="87" customFormat="1" ht="15.75" customHeight="1" x14ac:dyDescent="0.25">
      <c r="A27" s="35" t="s">
        <v>441</v>
      </c>
      <c r="B27" s="45" t="s">
        <v>116</v>
      </c>
      <c r="C27" s="158">
        <v>1482000</v>
      </c>
      <c r="D27" s="159">
        <v>0</v>
      </c>
      <c r="E27" s="159">
        <v>0</v>
      </c>
      <c r="F27" s="193">
        <f t="shared" si="0"/>
        <v>1482000</v>
      </c>
      <c r="G27" s="207"/>
      <c r="H27" s="208"/>
      <c r="I27" s="208"/>
      <c r="J27" s="208"/>
      <c r="K27" s="208"/>
      <c r="L27" s="208"/>
      <c r="M27" s="208"/>
      <c r="N27" s="208"/>
    </row>
    <row r="28" spans="1:14" ht="15.75" customHeight="1" x14ac:dyDescent="0.25">
      <c r="A28" s="5" t="s">
        <v>117</v>
      </c>
      <c r="B28" s="28" t="s">
        <v>118</v>
      </c>
      <c r="C28" s="160">
        <v>15000</v>
      </c>
      <c r="D28" s="161">
        <v>0</v>
      </c>
      <c r="E28" s="161">
        <v>0</v>
      </c>
      <c r="F28" s="192">
        <f t="shared" si="0"/>
        <v>15000</v>
      </c>
      <c r="G28" s="144"/>
      <c r="H28" s="24"/>
      <c r="I28" s="24"/>
      <c r="J28" s="24"/>
      <c r="K28" s="24"/>
      <c r="L28" s="24"/>
      <c r="M28" s="24"/>
      <c r="N28" s="24"/>
    </row>
    <row r="29" spans="1:14" ht="15.75" customHeight="1" x14ac:dyDescent="0.25">
      <c r="A29" s="5" t="s">
        <v>119</v>
      </c>
      <c r="B29" s="28" t="s">
        <v>120</v>
      </c>
      <c r="C29" s="160">
        <v>1325000</v>
      </c>
      <c r="D29" s="161">
        <v>0</v>
      </c>
      <c r="E29" s="161">
        <v>15000</v>
      </c>
      <c r="F29" s="192">
        <f t="shared" si="0"/>
        <v>1340000</v>
      </c>
      <c r="G29" s="144"/>
      <c r="H29" s="24"/>
      <c r="I29" s="24"/>
      <c r="J29" s="24"/>
      <c r="K29" s="24"/>
      <c r="L29" s="24"/>
      <c r="M29" s="24"/>
      <c r="N29" s="24"/>
    </row>
    <row r="30" spans="1:14" ht="15.75" customHeight="1" x14ac:dyDescent="0.25">
      <c r="A30" s="5" t="s">
        <v>121</v>
      </c>
      <c r="B30" s="28" t="s">
        <v>122</v>
      </c>
      <c r="C30" s="160"/>
      <c r="D30" s="161">
        <v>0</v>
      </c>
      <c r="E30" s="161">
        <v>0</v>
      </c>
      <c r="F30" s="192">
        <f t="shared" si="0"/>
        <v>0</v>
      </c>
      <c r="G30" s="144"/>
      <c r="H30" s="24"/>
      <c r="I30" s="24"/>
      <c r="J30" s="24"/>
      <c r="K30" s="24"/>
      <c r="L30" s="24"/>
      <c r="M30" s="24"/>
      <c r="N30" s="24"/>
    </row>
    <row r="31" spans="1:14" s="87" customFormat="1" ht="15.75" customHeight="1" x14ac:dyDescent="0.25">
      <c r="A31" s="7" t="s">
        <v>381</v>
      </c>
      <c r="B31" s="31" t="s">
        <v>123</v>
      </c>
      <c r="C31" s="158">
        <f>SUM(C28:C30)</f>
        <v>1340000</v>
      </c>
      <c r="D31" s="158">
        <f t="shared" ref="D31:E31" si="4">SUM(D28:D30)</f>
        <v>0</v>
      </c>
      <c r="E31" s="158">
        <f t="shared" si="4"/>
        <v>15000</v>
      </c>
      <c r="F31" s="193">
        <f t="shared" si="0"/>
        <v>1355000</v>
      </c>
      <c r="G31" s="207"/>
      <c r="H31" s="208"/>
      <c r="I31" s="208"/>
      <c r="J31" s="208"/>
      <c r="K31" s="208"/>
      <c r="L31" s="208"/>
      <c r="M31" s="208"/>
      <c r="N31" s="208"/>
    </row>
    <row r="32" spans="1:14" ht="15.75" customHeight="1" x14ac:dyDescent="0.25">
      <c r="A32" s="5" t="s">
        <v>124</v>
      </c>
      <c r="B32" s="28" t="s">
        <v>125</v>
      </c>
      <c r="C32" s="160">
        <v>250000</v>
      </c>
      <c r="D32" s="161">
        <v>0</v>
      </c>
      <c r="E32" s="161">
        <v>0</v>
      </c>
      <c r="F32" s="192">
        <f t="shared" si="0"/>
        <v>250000</v>
      </c>
      <c r="G32" s="144"/>
      <c r="H32" s="24"/>
      <c r="I32" s="24"/>
      <c r="J32" s="24"/>
      <c r="K32" s="24"/>
      <c r="L32" s="24"/>
      <c r="M32" s="24"/>
      <c r="N32" s="24"/>
    </row>
    <row r="33" spans="1:14" ht="15.75" customHeight="1" x14ac:dyDescent="0.25">
      <c r="A33" s="5" t="s">
        <v>126</v>
      </c>
      <c r="B33" s="28" t="s">
        <v>127</v>
      </c>
      <c r="C33" s="160">
        <v>65000</v>
      </c>
      <c r="D33" s="161">
        <v>0</v>
      </c>
      <c r="E33" s="161">
        <v>0</v>
      </c>
      <c r="F33" s="192">
        <f t="shared" si="0"/>
        <v>65000</v>
      </c>
      <c r="G33" s="144"/>
      <c r="H33" s="24"/>
      <c r="I33" s="24"/>
      <c r="J33" s="24"/>
      <c r="K33" s="24"/>
      <c r="L33" s="24"/>
      <c r="M33" s="24"/>
      <c r="N33" s="24"/>
    </row>
    <row r="34" spans="1:14" s="87" customFormat="1" ht="15" customHeight="1" x14ac:dyDescent="0.25">
      <c r="A34" s="7" t="s">
        <v>468</v>
      </c>
      <c r="B34" s="31" t="s">
        <v>128</v>
      </c>
      <c r="C34" s="158">
        <f>SUM(C32:C33)</f>
        <v>315000</v>
      </c>
      <c r="D34" s="158">
        <f t="shared" ref="D34:E34" si="5">SUM(D32:D33)</f>
        <v>0</v>
      </c>
      <c r="E34" s="158">
        <f t="shared" si="5"/>
        <v>0</v>
      </c>
      <c r="F34" s="193">
        <f t="shared" si="0"/>
        <v>315000</v>
      </c>
      <c r="G34" s="207"/>
      <c r="H34" s="208"/>
      <c r="I34" s="208"/>
      <c r="J34" s="208"/>
      <c r="K34" s="208"/>
      <c r="L34" s="208"/>
      <c r="M34" s="208"/>
      <c r="N34" s="208"/>
    </row>
    <row r="35" spans="1:14" ht="15.75" customHeight="1" x14ac:dyDescent="0.25">
      <c r="A35" s="5" t="s">
        <v>129</v>
      </c>
      <c r="B35" s="28" t="s">
        <v>130</v>
      </c>
      <c r="C35" s="160">
        <v>630000</v>
      </c>
      <c r="D35" s="161">
        <v>0</v>
      </c>
      <c r="E35" s="161">
        <v>0</v>
      </c>
      <c r="F35" s="192">
        <f t="shared" si="0"/>
        <v>630000</v>
      </c>
      <c r="G35" s="144"/>
      <c r="H35" s="24"/>
      <c r="I35" s="24"/>
      <c r="J35" s="24"/>
      <c r="K35" s="24"/>
      <c r="L35" s="24"/>
      <c r="M35" s="24"/>
      <c r="N35" s="24"/>
    </row>
    <row r="36" spans="1:14" ht="15.75" customHeight="1" x14ac:dyDescent="0.25">
      <c r="A36" s="5" t="s">
        <v>131</v>
      </c>
      <c r="B36" s="28" t="s">
        <v>132</v>
      </c>
      <c r="C36" s="160"/>
      <c r="D36" s="161">
        <v>0</v>
      </c>
      <c r="E36" s="161">
        <v>0</v>
      </c>
      <c r="F36" s="192">
        <f t="shared" si="0"/>
        <v>0</v>
      </c>
      <c r="G36" s="144"/>
      <c r="H36" s="24"/>
      <c r="I36" s="24"/>
      <c r="J36" s="24"/>
      <c r="K36" s="24"/>
      <c r="L36" s="24"/>
      <c r="M36" s="24"/>
      <c r="N36" s="24"/>
    </row>
    <row r="37" spans="1:14" ht="15.75" customHeight="1" x14ac:dyDescent="0.25">
      <c r="A37" s="5" t="s">
        <v>442</v>
      </c>
      <c r="B37" s="28" t="s">
        <v>133</v>
      </c>
      <c r="C37" s="160"/>
      <c r="D37" s="161">
        <v>0</v>
      </c>
      <c r="E37" s="161">
        <v>0</v>
      </c>
      <c r="F37" s="192">
        <f t="shared" si="0"/>
        <v>0</v>
      </c>
      <c r="G37" s="144"/>
      <c r="H37" s="24"/>
      <c r="I37" s="24"/>
      <c r="J37" s="24"/>
      <c r="K37" s="24"/>
      <c r="L37" s="24"/>
      <c r="M37" s="24"/>
      <c r="N37" s="24"/>
    </row>
    <row r="38" spans="1:14" ht="15.75" customHeight="1" x14ac:dyDescent="0.25">
      <c r="A38" s="5" t="s">
        <v>134</v>
      </c>
      <c r="B38" s="28" t="s">
        <v>135</v>
      </c>
      <c r="C38" s="160">
        <v>480000</v>
      </c>
      <c r="D38" s="161">
        <v>0</v>
      </c>
      <c r="E38" s="161">
        <v>0</v>
      </c>
      <c r="F38" s="192">
        <f t="shared" si="0"/>
        <v>480000</v>
      </c>
      <c r="G38" s="144"/>
      <c r="H38" s="24"/>
      <c r="I38" s="24"/>
      <c r="J38" s="24"/>
      <c r="K38" s="24"/>
      <c r="L38" s="24"/>
      <c r="M38" s="24"/>
      <c r="N38" s="24"/>
    </row>
    <row r="39" spans="1:14" ht="15.75" customHeight="1" x14ac:dyDescent="0.25">
      <c r="A39" s="10" t="s">
        <v>443</v>
      </c>
      <c r="B39" s="28" t="s">
        <v>136</v>
      </c>
      <c r="C39" s="160"/>
      <c r="D39" s="161">
        <v>0</v>
      </c>
      <c r="E39" s="161">
        <v>0</v>
      </c>
      <c r="F39" s="192">
        <f t="shared" si="0"/>
        <v>0</v>
      </c>
      <c r="G39" s="144"/>
      <c r="H39" s="24"/>
      <c r="I39" s="24"/>
      <c r="J39" s="24"/>
      <c r="K39" s="24"/>
      <c r="L39" s="24"/>
      <c r="M39" s="24"/>
      <c r="N39" s="24"/>
    </row>
    <row r="40" spans="1:14" ht="15.75" customHeight="1" x14ac:dyDescent="0.25">
      <c r="A40" s="6" t="s">
        <v>137</v>
      </c>
      <c r="B40" s="28" t="s">
        <v>138</v>
      </c>
      <c r="C40" s="160">
        <v>1150000</v>
      </c>
      <c r="D40" s="161">
        <v>0</v>
      </c>
      <c r="E40" s="161">
        <v>0</v>
      </c>
      <c r="F40" s="192">
        <f t="shared" ref="F40:F71" si="6">SUM(C40:E40)</f>
        <v>1150000</v>
      </c>
      <c r="G40" s="144"/>
      <c r="H40" s="24"/>
      <c r="I40" s="24"/>
      <c r="J40" s="24"/>
      <c r="K40" s="24"/>
      <c r="L40" s="24"/>
      <c r="M40" s="24"/>
      <c r="N40" s="24"/>
    </row>
    <row r="41" spans="1:14" ht="15.75" customHeight="1" x14ac:dyDescent="0.25">
      <c r="A41" s="5" t="s">
        <v>444</v>
      </c>
      <c r="B41" s="28" t="s">
        <v>139</v>
      </c>
      <c r="C41" s="160">
        <v>3150000</v>
      </c>
      <c r="D41" s="161">
        <v>0</v>
      </c>
      <c r="E41" s="161">
        <v>0</v>
      </c>
      <c r="F41" s="192">
        <f t="shared" si="6"/>
        <v>3150000</v>
      </c>
      <c r="G41" s="144"/>
      <c r="H41" s="24"/>
      <c r="I41" s="24"/>
      <c r="J41" s="24"/>
      <c r="K41" s="24"/>
      <c r="L41" s="24"/>
      <c r="M41" s="24"/>
      <c r="N41" s="24"/>
    </row>
    <row r="42" spans="1:14" s="87" customFormat="1" ht="15.75" customHeight="1" x14ac:dyDescent="0.25">
      <c r="A42" s="7" t="s">
        <v>382</v>
      </c>
      <c r="B42" s="31" t="s">
        <v>140</v>
      </c>
      <c r="C42" s="158">
        <f>SUM(C35:C41)</f>
        <v>5410000</v>
      </c>
      <c r="D42" s="158">
        <f t="shared" ref="D42:E42" si="7">SUM(D35:D41)</f>
        <v>0</v>
      </c>
      <c r="E42" s="158">
        <f t="shared" si="7"/>
        <v>0</v>
      </c>
      <c r="F42" s="193">
        <f t="shared" si="6"/>
        <v>5410000</v>
      </c>
      <c r="G42" s="207"/>
      <c r="H42" s="208"/>
      <c r="I42" s="208"/>
      <c r="J42" s="208"/>
      <c r="K42" s="208"/>
      <c r="L42" s="208"/>
      <c r="M42" s="208"/>
      <c r="N42" s="208"/>
    </row>
    <row r="43" spans="1:14" ht="15.75" customHeight="1" x14ac:dyDescent="0.25">
      <c r="A43" s="5" t="s">
        <v>141</v>
      </c>
      <c r="B43" s="28" t="s">
        <v>142</v>
      </c>
      <c r="C43" s="160"/>
      <c r="D43" s="161">
        <v>0</v>
      </c>
      <c r="E43" s="161">
        <v>0</v>
      </c>
      <c r="F43" s="192">
        <f t="shared" si="6"/>
        <v>0</v>
      </c>
      <c r="G43" s="144"/>
      <c r="H43" s="24"/>
      <c r="I43" s="24"/>
      <c r="J43" s="24"/>
      <c r="K43" s="24"/>
      <c r="L43" s="24"/>
      <c r="M43" s="24"/>
      <c r="N43" s="24"/>
    </row>
    <row r="44" spans="1:14" ht="15.75" customHeight="1" x14ac:dyDescent="0.25">
      <c r="A44" s="5" t="s">
        <v>143</v>
      </c>
      <c r="B44" s="28" t="s">
        <v>144</v>
      </c>
      <c r="C44" s="160"/>
      <c r="D44" s="161">
        <v>0</v>
      </c>
      <c r="E44" s="161">
        <v>0</v>
      </c>
      <c r="F44" s="192">
        <f t="shared" si="6"/>
        <v>0</v>
      </c>
      <c r="G44" s="144"/>
      <c r="H44" s="24"/>
      <c r="I44" s="24"/>
      <c r="J44" s="24"/>
      <c r="K44" s="24"/>
      <c r="L44" s="24"/>
      <c r="M44" s="24"/>
      <c r="N44" s="24"/>
    </row>
    <row r="45" spans="1:14" s="87" customFormat="1" ht="15.75" customHeight="1" x14ac:dyDescent="0.25">
      <c r="A45" s="7" t="s">
        <v>383</v>
      </c>
      <c r="B45" s="31" t="s">
        <v>145</v>
      </c>
      <c r="C45" s="158">
        <f>SUM(C43:C44)</f>
        <v>0</v>
      </c>
      <c r="D45" s="158">
        <f t="shared" ref="D45:E45" si="8">SUM(D43:D44)</f>
        <v>0</v>
      </c>
      <c r="E45" s="158">
        <f t="shared" si="8"/>
        <v>0</v>
      </c>
      <c r="F45" s="193">
        <f t="shared" si="6"/>
        <v>0</v>
      </c>
      <c r="G45" s="207"/>
      <c r="H45" s="208"/>
      <c r="I45" s="208"/>
      <c r="J45" s="208"/>
      <c r="K45" s="208"/>
      <c r="L45" s="208"/>
      <c r="M45" s="208"/>
      <c r="N45" s="208"/>
    </row>
    <row r="46" spans="1:14" ht="15.75" customHeight="1" x14ac:dyDescent="0.25">
      <c r="A46" s="5" t="s">
        <v>146</v>
      </c>
      <c r="B46" s="28" t="s">
        <v>147</v>
      </c>
      <c r="C46" s="160">
        <v>1255000</v>
      </c>
      <c r="D46" s="161">
        <v>0</v>
      </c>
      <c r="E46" s="161">
        <v>5000</v>
      </c>
      <c r="F46" s="192">
        <f t="shared" si="6"/>
        <v>1260000</v>
      </c>
      <c r="G46" s="144"/>
      <c r="H46" s="24"/>
      <c r="I46" s="24"/>
      <c r="J46" s="24"/>
      <c r="K46" s="24"/>
      <c r="L46" s="24"/>
      <c r="M46" s="24"/>
      <c r="N46" s="24"/>
    </row>
    <row r="47" spans="1:14" ht="15.75" customHeight="1" x14ac:dyDescent="0.25">
      <c r="A47" s="5" t="s">
        <v>148</v>
      </c>
      <c r="B47" s="28" t="s">
        <v>149</v>
      </c>
      <c r="C47" s="160"/>
      <c r="D47" s="161">
        <v>0</v>
      </c>
      <c r="E47" s="161">
        <v>0</v>
      </c>
      <c r="F47" s="192">
        <f t="shared" si="6"/>
        <v>0</v>
      </c>
      <c r="G47" s="144"/>
      <c r="H47" s="24"/>
      <c r="I47" s="24"/>
      <c r="J47" s="24"/>
      <c r="K47" s="24"/>
      <c r="L47" s="24"/>
      <c r="M47" s="24"/>
      <c r="N47" s="24"/>
    </row>
    <row r="48" spans="1:14" ht="15.75" customHeight="1" x14ac:dyDescent="0.25">
      <c r="A48" s="5" t="s">
        <v>445</v>
      </c>
      <c r="B48" s="28" t="s">
        <v>150</v>
      </c>
      <c r="C48" s="160"/>
      <c r="D48" s="161">
        <v>0</v>
      </c>
      <c r="E48" s="161">
        <v>0</v>
      </c>
      <c r="F48" s="192">
        <f t="shared" si="6"/>
        <v>0</v>
      </c>
      <c r="G48" s="144"/>
      <c r="H48" s="24"/>
      <c r="I48" s="24"/>
      <c r="J48" s="24"/>
      <c r="K48" s="24"/>
      <c r="L48" s="24"/>
      <c r="M48" s="24"/>
      <c r="N48" s="24"/>
    </row>
    <row r="49" spans="1:14" ht="15.75" customHeight="1" x14ac:dyDescent="0.25">
      <c r="A49" s="5" t="s">
        <v>446</v>
      </c>
      <c r="B49" s="28" t="s">
        <v>151</v>
      </c>
      <c r="C49" s="160"/>
      <c r="D49" s="161">
        <v>0</v>
      </c>
      <c r="E49" s="161">
        <v>0</v>
      </c>
      <c r="F49" s="192">
        <f t="shared" si="6"/>
        <v>0</v>
      </c>
      <c r="G49" s="144"/>
      <c r="H49" s="24"/>
      <c r="I49" s="24"/>
      <c r="J49" s="24"/>
      <c r="K49" s="24"/>
      <c r="L49" s="24"/>
      <c r="M49" s="24"/>
      <c r="N49" s="24"/>
    </row>
    <row r="50" spans="1:14" ht="15.75" customHeight="1" x14ac:dyDescent="0.25">
      <c r="A50" s="5" t="s">
        <v>152</v>
      </c>
      <c r="B50" s="28" t="s">
        <v>153</v>
      </c>
      <c r="C50" s="160">
        <v>30000</v>
      </c>
      <c r="D50" s="165">
        <v>0</v>
      </c>
      <c r="E50" s="165">
        <v>0</v>
      </c>
      <c r="F50" s="192">
        <f t="shared" si="6"/>
        <v>30000</v>
      </c>
      <c r="G50" s="144"/>
      <c r="H50" s="24"/>
      <c r="I50" s="24"/>
      <c r="J50" s="24"/>
      <c r="K50" s="24"/>
      <c r="L50" s="24"/>
      <c r="M50" s="24"/>
      <c r="N50" s="24"/>
    </row>
    <row r="51" spans="1:14" s="87" customFormat="1" ht="15.75" customHeight="1" x14ac:dyDescent="0.25">
      <c r="A51" s="7" t="s">
        <v>384</v>
      </c>
      <c r="B51" s="31" t="s">
        <v>154</v>
      </c>
      <c r="C51" s="158">
        <f>SUM(C46:C50)</f>
        <v>1285000</v>
      </c>
      <c r="D51" s="158">
        <f t="shared" ref="D51:E51" si="9">SUM(D46:D50)</f>
        <v>0</v>
      </c>
      <c r="E51" s="158">
        <f t="shared" si="9"/>
        <v>5000</v>
      </c>
      <c r="F51" s="193">
        <f t="shared" si="6"/>
        <v>1290000</v>
      </c>
      <c r="G51" s="207"/>
      <c r="H51" s="208"/>
      <c r="I51" s="208"/>
      <c r="J51" s="208"/>
      <c r="K51" s="208"/>
      <c r="L51" s="208"/>
      <c r="M51" s="208"/>
      <c r="N51" s="208"/>
    </row>
    <row r="52" spans="1:14" s="87" customFormat="1" ht="15.75" customHeight="1" x14ac:dyDescent="0.25">
      <c r="A52" s="35" t="s">
        <v>385</v>
      </c>
      <c r="B52" s="45" t="s">
        <v>155</v>
      </c>
      <c r="C52" s="158">
        <f>C31+C34+C42+C45+C51</f>
        <v>8350000</v>
      </c>
      <c r="D52" s="159">
        <f t="shared" ref="D52:E52" si="10">D31+D34+D42+D45+D51</f>
        <v>0</v>
      </c>
      <c r="E52" s="159">
        <f t="shared" si="10"/>
        <v>20000</v>
      </c>
      <c r="F52" s="193">
        <f t="shared" si="6"/>
        <v>8370000</v>
      </c>
      <c r="G52" s="207"/>
      <c r="H52" s="208"/>
      <c r="I52" s="208"/>
      <c r="J52" s="208"/>
      <c r="K52" s="208"/>
      <c r="L52" s="208"/>
      <c r="M52" s="208"/>
      <c r="N52" s="208"/>
    </row>
    <row r="53" spans="1:14" ht="15.75" customHeight="1" x14ac:dyDescent="0.25">
      <c r="A53" s="13" t="s">
        <v>156</v>
      </c>
      <c r="B53" s="28" t="s">
        <v>157</v>
      </c>
      <c r="C53" s="160"/>
      <c r="D53" s="161">
        <v>0</v>
      </c>
      <c r="E53" s="161">
        <v>0</v>
      </c>
      <c r="F53" s="192">
        <f t="shared" si="6"/>
        <v>0</v>
      </c>
      <c r="G53" s="144"/>
      <c r="H53" s="24"/>
      <c r="I53" s="24"/>
      <c r="J53" s="24"/>
      <c r="K53" s="24"/>
      <c r="L53" s="24"/>
      <c r="M53" s="24"/>
      <c r="N53" s="24"/>
    </row>
    <row r="54" spans="1:14" ht="15.75" customHeight="1" x14ac:dyDescent="0.25">
      <c r="A54" s="13" t="s">
        <v>386</v>
      </c>
      <c r="B54" s="28" t="s">
        <v>158</v>
      </c>
      <c r="C54" s="160"/>
      <c r="D54" s="161">
        <v>0</v>
      </c>
      <c r="E54" s="161">
        <v>0</v>
      </c>
      <c r="F54" s="192">
        <f t="shared" si="6"/>
        <v>0</v>
      </c>
      <c r="G54" s="144"/>
      <c r="H54" s="24"/>
      <c r="I54" s="24"/>
      <c r="J54" s="24"/>
      <c r="K54" s="24"/>
      <c r="L54" s="24"/>
      <c r="M54" s="24"/>
      <c r="N54" s="24"/>
    </row>
    <row r="55" spans="1:14" ht="15.75" customHeight="1" x14ac:dyDescent="0.25">
      <c r="A55" s="17" t="s">
        <v>447</v>
      </c>
      <c r="B55" s="28" t="s">
        <v>159</v>
      </c>
      <c r="C55" s="160"/>
      <c r="D55" s="161">
        <v>0</v>
      </c>
      <c r="E55" s="161">
        <v>0</v>
      </c>
      <c r="F55" s="192">
        <f t="shared" si="6"/>
        <v>0</v>
      </c>
      <c r="G55" s="144"/>
      <c r="H55" s="24"/>
      <c r="I55" s="24"/>
      <c r="J55" s="24"/>
      <c r="K55" s="24"/>
      <c r="L55" s="24"/>
      <c r="M55" s="24"/>
      <c r="N55" s="24"/>
    </row>
    <row r="56" spans="1:14" ht="15.75" customHeight="1" x14ac:dyDescent="0.25">
      <c r="A56" s="17" t="s">
        <v>448</v>
      </c>
      <c r="B56" s="28" t="s">
        <v>160</v>
      </c>
      <c r="C56" s="160"/>
      <c r="D56" s="161">
        <v>0</v>
      </c>
      <c r="E56" s="161">
        <v>0</v>
      </c>
      <c r="F56" s="192">
        <f t="shared" si="6"/>
        <v>0</v>
      </c>
      <c r="G56" s="144"/>
      <c r="H56" s="24"/>
      <c r="I56" s="24"/>
      <c r="J56" s="24"/>
      <c r="K56" s="24"/>
      <c r="L56" s="24"/>
      <c r="M56" s="24"/>
      <c r="N56" s="24"/>
    </row>
    <row r="57" spans="1:14" ht="15.75" customHeight="1" x14ac:dyDescent="0.25">
      <c r="A57" s="17" t="s">
        <v>449</v>
      </c>
      <c r="B57" s="28" t="s">
        <v>161</v>
      </c>
      <c r="C57" s="160"/>
      <c r="D57" s="161">
        <v>0</v>
      </c>
      <c r="E57" s="161">
        <v>0</v>
      </c>
      <c r="F57" s="192">
        <f t="shared" si="6"/>
        <v>0</v>
      </c>
      <c r="G57" s="144"/>
      <c r="H57" s="24"/>
      <c r="I57" s="24"/>
      <c r="J57" s="24"/>
      <c r="K57" s="24"/>
      <c r="L57" s="24"/>
      <c r="M57" s="24"/>
      <c r="N57" s="24"/>
    </row>
    <row r="58" spans="1:14" ht="15.75" customHeight="1" x14ac:dyDescent="0.25">
      <c r="A58" s="13" t="s">
        <v>450</v>
      </c>
      <c r="B58" s="28" t="s">
        <v>162</v>
      </c>
      <c r="C58" s="160"/>
      <c r="D58" s="161">
        <v>0</v>
      </c>
      <c r="E58" s="161">
        <v>0</v>
      </c>
      <c r="F58" s="192">
        <f t="shared" si="6"/>
        <v>0</v>
      </c>
      <c r="G58" s="144"/>
      <c r="H58" s="24"/>
      <c r="I58" s="24"/>
      <c r="J58" s="24"/>
      <c r="K58" s="24"/>
      <c r="L58" s="24"/>
      <c r="M58" s="24"/>
      <c r="N58" s="24"/>
    </row>
    <row r="59" spans="1:14" ht="15.75" customHeight="1" x14ac:dyDescent="0.25">
      <c r="A59" s="13" t="s">
        <v>451</v>
      </c>
      <c r="B59" s="28" t="s">
        <v>163</v>
      </c>
      <c r="C59" s="160"/>
      <c r="D59" s="161">
        <v>0</v>
      </c>
      <c r="E59" s="161">
        <v>0</v>
      </c>
      <c r="F59" s="192">
        <f t="shared" si="6"/>
        <v>0</v>
      </c>
      <c r="G59" s="144"/>
      <c r="H59" s="24"/>
      <c r="I59" s="24"/>
      <c r="J59" s="24"/>
      <c r="K59" s="24"/>
      <c r="L59" s="24"/>
      <c r="M59" s="24"/>
      <c r="N59" s="24"/>
    </row>
    <row r="60" spans="1:14" ht="15.75" customHeight="1" x14ac:dyDescent="0.25">
      <c r="A60" s="13" t="s">
        <v>452</v>
      </c>
      <c r="B60" s="28" t="s">
        <v>164</v>
      </c>
      <c r="C60" s="160">
        <v>1000000</v>
      </c>
      <c r="D60" s="161">
        <v>0</v>
      </c>
      <c r="E60" s="161">
        <v>0</v>
      </c>
      <c r="F60" s="192">
        <f t="shared" si="6"/>
        <v>1000000</v>
      </c>
      <c r="G60" s="144"/>
      <c r="H60" s="24"/>
      <c r="I60" s="24"/>
      <c r="J60" s="24"/>
      <c r="K60" s="24"/>
      <c r="L60" s="24"/>
      <c r="M60" s="24"/>
      <c r="N60" s="24"/>
    </row>
    <row r="61" spans="1:14" s="87" customFormat="1" ht="15.75" customHeight="1" x14ac:dyDescent="0.25">
      <c r="A61" s="42" t="s">
        <v>414</v>
      </c>
      <c r="B61" s="45" t="s">
        <v>165</v>
      </c>
      <c r="C61" s="158">
        <f>SUM(C60)</f>
        <v>1000000</v>
      </c>
      <c r="D61" s="159">
        <f t="shared" ref="D61:E61" si="11">SUM(D53:D60)</f>
        <v>0</v>
      </c>
      <c r="E61" s="159">
        <f t="shared" si="11"/>
        <v>0</v>
      </c>
      <c r="F61" s="193">
        <f t="shared" si="6"/>
        <v>1000000</v>
      </c>
      <c r="G61" s="207"/>
      <c r="H61" s="208"/>
      <c r="I61" s="208"/>
      <c r="J61" s="208"/>
      <c r="K61" s="208"/>
      <c r="L61" s="208"/>
      <c r="M61" s="208"/>
      <c r="N61" s="208"/>
    </row>
    <row r="62" spans="1:14" ht="15.75" customHeight="1" x14ac:dyDescent="0.25">
      <c r="A62" s="12" t="s">
        <v>453</v>
      </c>
      <c r="B62" s="28" t="s">
        <v>166</v>
      </c>
      <c r="C62" s="160"/>
      <c r="D62" s="161">
        <v>0</v>
      </c>
      <c r="E62" s="161">
        <v>0</v>
      </c>
      <c r="F62" s="192">
        <f t="shared" si="6"/>
        <v>0</v>
      </c>
      <c r="G62" s="144"/>
      <c r="H62" s="24"/>
      <c r="I62" s="24"/>
      <c r="J62" s="24"/>
      <c r="K62" s="24"/>
      <c r="L62" s="24"/>
      <c r="M62" s="24"/>
      <c r="N62" s="24"/>
    </row>
    <row r="63" spans="1:14" ht="15.75" customHeight="1" x14ac:dyDescent="0.25">
      <c r="A63" s="12" t="s">
        <v>167</v>
      </c>
      <c r="B63" s="28" t="s">
        <v>168</v>
      </c>
      <c r="C63" s="160"/>
      <c r="D63" s="161">
        <v>0</v>
      </c>
      <c r="E63" s="161">
        <v>0</v>
      </c>
      <c r="F63" s="192">
        <f t="shared" si="6"/>
        <v>0</v>
      </c>
      <c r="G63" s="144"/>
      <c r="H63" s="24"/>
      <c r="I63" s="24"/>
      <c r="J63" s="24"/>
      <c r="K63" s="24"/>
      <c r="L63" s="24"/>
      <c r="M63" s="24"/>
      <c r="N63" s="24"/>
    </row>
    <row r="64" spans="1:14" ht="15.75" customHeight="1" x14ac:dyDescent="0.25">
      <c r="A64" s="12" t="s">
        <v>169</v>
      </c>
      <c r="B64" s="28" t="s">
        <v>170</v>
      </c>
      <c r="C64" s="160"/>
      <c r="D64" s="161">
        <v>0</v>
      </c>
      <c r="E64" s="161">
        <v>0</v>
      </c>
      <c r="F64" s="192">
        <f t="shared" si="6"/>
        <v>0</v>
      </c>
      <c r="G64" s="144"/>
      <c r="H64" s="24"/>
      <c r="I64" s="24"/>
      <c r="J64" s="24"/>
      <c r="K64" s="24"/>
      <c r="L64" s="24"/>
      <c r="M64" s="24"/>
      <c r="N64" s="24"/>
    </row>
    <row r="65" spans="1:14" ht="15.75" customHeight="1" x14ac:dyDescent="0.25">
      <c r="A65" s="12" t="s">
        <v>415</v>
      </c>
      <c r="B65" s="28" t="s">
        <v>171</v>
      </c>
      <c r="C65" s="160"/>
      <c r="D65" s="161">
        <v>0</v>
      </c>
      <c r="E65" s="161">
        <v>0</v>
      </c>
      <c r="F65" s="192">
        <f t="shared" si="6"/>
        <v>0</v>
      </c>
      <c r="G65" s="144"/>
      <c r="H65" s="24"/>
      <c r="I65" s="24"/>
      <c r="J65" s="24"/>
      <c r="K65" s="24"/>
      <c r="L65" s="24"/>
      <c r="M65" s="24"/>
      <c r="N65" s="24"/>
    </row>
    <row r="66" spans="1:14" ht="15.75" customHeight="1" x14ac:dyDescent="0.25">
      <c r="A66" s="12" t="s">
        <v>454</v>
      </c>
      <c r="B66" s="28" t="s">
        <v>172</v>
      </c>
      <c r="C66" s="160"/>
      <c r="D66" s="161">
        <v>0</v>
      </c>
      <c r="E66" s="161">
        <v>0</v>
      </c>
      <c r="F66" s="192">
        <f t="shared" si="6"/>
        <v>0</v>
      </c>
      <c r="G66" s="144"/>
      <c r="H66" s="24"/>
      <c r="I66" s="24"/>
      <c r="J66" s="24"/>
      <c r="K66" s="24"/>
      <c r="L66" s="24"/>
      <c r="M66" s="24"/>
      <c r="N66" s="24"/>
    </row>
    <row r="67" spans="1:14" ht="15.75" customHeight="1" x14ac:dyDescent="0.25">
      <c r="A67" s="12" t="s">
        <v>417</v>
      </c>
      <c r="B67" s="28" t="s">
        <v>173</v>
      </c>
      <c r="C67" s="160">
        <v>1893000</v>
      </c>
      <c r="D67" s="161">
        <v>0</v>
      </c>
      <c r="E67" s="161">
        <v>0</v>
      </c>
      <c r="F67" s="192">
        <f t="shared" si="6"/>
        <v>1893000</v>
      </c>
      <c r="G67" s="144"/>
      <c r="H67" s="24"/>
      <c r="I67" s="24"/>
      <c r="J67" s="24"/>
      <c r="K67" s="24"/>
      <c r="L67" s="24"/>
      <c r="M67" s="24"/>
      <c r="N67" s="24"/>
    </row>
    <row r="68" spans="1:14" ht="15.75" customHeight="1" x14ac:dyDescent="0.25">
      <c r="A68" s="12" t="s">
        <v>455</v>
      </c>
      <c r="B68" s="28" t="s">
        <v>174</v>
      </c>
      <c r="C68" s="160"/>
      <c r="D68" s="161">
        <v>0</v>
      </c>
      <c r="E68" s="161">
        <v>0</v>
      </c>
      <c r="F68" s="192">
        <f t="shared" si="6"/>
        <v>0</v>
      </c>
      <c r="G68" s="144"/>
      <c r="H68" s="24"/>
      <c r="I68" s="24"/>
      <c r="J68" s="24"/>
      <c r="K68" s="24"/>
      <c r="L68" s="24"/>
      <c r="M68" s="24"/>
      <c r="N68" s="24"/>
    </row>
    <row r="69" spans="1:14" ht="15.75" customHeight="1" x14ac:dyDescent="0.25">
      <c r="A69" s="12" t="s">
        <v>456</v>
      </c>
      <c r="B69" s="28" t="s">
        <v>175</v>
      </c>
      <c r="C69" s="160"/>
      <c r="D69" s="161">
        <v>0</v>
      </c>
      <c r="E69" s="161">
        <v>0</v>
      </c>
      <c r="F69" s="192">
        <f t="shared" si="6"/>
        <v>0</v>
      </c>
      <c r="G69" s="144"/>
      <c r="H69" s="24"/>
      <c r="I69" s="24"/>
      <c r="J69" s="24"/>
      <c r="K69" s="24"/>
      <c r="L69" s="24"/>
      <c r="M69" s="24"/>
      <c r="N69" s="24"/>
    </row>
    <row r="70" spans="1:14" ht="15.75" customHeight="1" x14ac:dyDescent="0.25">
      <c r="A70" s="12" t="s">
        <v>176</v>
      </c>
      <c r="B70" s="28" t="s">
        <v>177</v>
      </c>
      <c r="C70" s="160"/>
      <c r="D70" s="161">
        <v>0</v>
      </c>
      <c r="E70" s="161">
        <v>0</v>
      </c>
      <c r="F70" s="192">
        <f t="shared" si="6"/>
        <v>0</v>
      </c>
      <c r="G70" s="144"/>
      <c r="H70" s="24"/>
      <c r="I70" s="24"/>
      <c r="J70" s="24"/>
      <c r="K70" s="24"/>
      <c r="L70" s="24"/>
      <c r="M70" s="24"/>
      <c r="N70" s="24"/>
    </row>
    <row r="71" spans="1:14" ht="15.75" customHeight="1" x14ac:dyDescent="0.25">
      <c r="A71" s="21" t="s">
        <v>178</v>
      </c>
      <c r="B71" s="28" t="s">
        <v>179</v>
      </c>
      <c r="C71" s="160"/>
      <c r="D71" s="161">
        <v>0</v>
      </c>
      <c r="E71" s="161">
        <v>0</v>
      </c>
      <c r="F71" s="192">
        <f t="shared" si="6"/>
        <v>0</v>
      </c>
      <c r="G71" s="144"/>
      <c r="H71" s="24"/>
      <c r="I71" s="24"/>
      <c r="J71" s="24"/>
      <c r="K71" s="24"/>
      <c r="L71" s="24"/>
      <c r="M71" s="24"/>
      <c r="N71" s="24"/>
    </row>
    <row r="72" spans="1:14" ht="15.75" customHeight="1" x14ac:dyDescent="0.25">
      <c r="A72" s="12" t="s">
        <v>652</v>
      </c>
      <c r="B72" s="28" t="s">
        <v>180</v>
      </c>
      <c r="C72" s="160"/>
      <c r="D72" s="161">
        <v>0</v>
      </c>
      <c r="E72" s="161">
        <v>0</v>
      </c>
      <c r="F72" s="192">
        <f t="shared" ref="F72:F103" si="12">SUM(C72:E72)</f>
        <v>0</v>
      </c>
      <c r="G72" s="144"/>
      <c r="H72" s="24"/>
      <c r="I72" s="24"/>
      <c r="J72" s="24"/>
      <c r="K72" s="24"/>
      <c r="L72" s="24"/>
      <c r="M72" s="24"/>
      <c r="N72" s="24"/>
    </row>
    <row r="73" spans="1:14" ht="15.75" customHeight="1" x14ac:dyDescent="0.25">
      <c r="A73" s="21" t="s">
        <v>457</v>
      </c>
      <c r="B73" s="28" t="s">
        <v>181</v>
      </c>
      <c r="C73" s="160">
        <v>0</v>
      </c>
      <c r="D73" s="165">
        <v>0</v>
      </c>
      <c r="E73" s="165">
        <v>0</v>
      </c>
      <c r="F73" s="192">
        <f t="shared" si="12"/>
        <v>0</v>
      </c>
      <c r="G73" s="144"/>
      <c r="H73" s="24"/>
      <c r="I73" s="24"/>
      <c r="J73" s="24"/>
      <c r="K73" s="24"/>
      <c r="L73" s="24"/>
      <c r="M73" s="24"/>
      <c r="N73" s="24"/>
    </row>
    <row r="74" spans="1:14" ht="15.75" customHeight="1" x14ac:dyDescent="0.25">
      <c r="A74" s="21" t="s">
        <v>654</v>
      </c>
      <c r="B74" s="28" t="s">
        <v>653</v>
      </c>
      <c r="C74" s="160">
        <v>1296594</v>
      </c>
      <c r="D74" s="161">
        <v>0</v>
      </c>
      <c r="E74" s="161">
        <v>0</v>
      </c>
      <c r="F74" s="192">
        <f t="shared" si="12"/>
        <v>1296594</v>
      </c>
      <c r="G74" s="144"/>
      <c r="H74" s="24"/>
      <c r="I74" s="24"/>
      <c r="J74" s="24"/>
      <c r="K74" s="24"/>
      <c r="L74" s="24"/>
      <c r="M74" s="24"/>
      <c r="N74" s="24"/>
    </row>
    <row r="75" spans="1:14" s="87" customFormat="1" ht="15.75" customHeight="1" x14ac:dyDescent="0.25">
      <c r="A75" s="42" t="s">
        <v>420</v>
      </c>
      <c r="B75" s="45" t="s">
        <v>182</v>
      </c>
      <c r="C75" s="158">
        <f>SUM(C62:C74)</f>
        <v>3189594</v>
      </c>
      <c r="D75" s="159">
        <f t="shared" ref="D75:E75" si="13">SUM(D62:D74)</f>
        <v>0</v>
      </c>
      <c r="E75" s="159">
        <f t="shared" si="13"/>
        <v>0</v>
      </c>
      <c r="F75" s="193">
        <f t="shared" si="12"/>
        <v>3189594</v>
      </c>
      <c r="G75" s="207"/>
      <c r="H75" s="208"/>
      <c r="I75" s="208"/>
      <c r="J75" s="208"/>
      <c r="K75" s="208"/>
      <c r="L75" s="208"/>
      <c r="M75" s="208"/>
      <c r="N75" s="208"/>
    </row>
    <row r="76" spans="1:14" s="87" customFormat="1" ht="15.75" customHeight="1" x14ac:dyDescent="0.25">
      <c r="A76" s="171" t="s">
        <v>37</v>
      </c>
      <c r="B76" s="172"/>
      <c r="C76" s="173">
        <f>C26+C27+C52+C61+C75</f>
        <v>24239594</v>
      </c>
      <c r="D76" s="173">
        <f t="shared" ref="D76:E76" si="14">D26+D27+D52+D61+D75</f>
        <v>0</v>
      </c>
      <c r="E76" s="173">
        <f t="shared" si="14"/>
        <v>20000</v>
      </c>
      <c r="F76" s="194">
        <f t="shared" si="12"/>
        <v>24259594</v>
      </c>
      <c r="G76" s="207"/>
      <c r="H76" s="208"/>
      <c r="I76" s="208"/>
      <c r="J76" s="208"/>
      <c r="K76" s="208"/>
      <c r="L76" s="208"/>
      <c r="M76" s="208"/>
      <c r="N76" s="208"/>
    </row>
    <row r="77" spans="1:14" ht="15.75" customHeight="1" x14ac:dyDescent="0.25">
      <c r="A77" s="32" t="s">
        <v>183</v>
      </c>
      <c r="B77" s="28" t="s">
        <v>184</v>
      </c>
      <c r="C77" s="160"/>
      <c r="D77" s="161">
        <v>0</v>
      </c>
      <c r="E77" s="161">
        <v>0</v>
      </c>
      <c r="F77" s="192">
        <f t="shared" si="12"/>
        <v>0</v>
      </c>
      <c r="G77" s="144"/>
      <c r="H77" s="24"/>
      <c r="I77" s="24"/>
      <c r="J77" s="24"/>
      <c r="K77" s="24"/>
      <c r="L77" s="24"/>
      <c r="M77" s="24"/>
      <c r="N77" s="24"/>
    </row>
    <row r="78" spans="1:14" ht="15.75" customHeight="1" x14ac:dyDescent="0.25">
      <c r="A78" s="32" t="s">
        <v>458</v>
      </c>
      <c r="B78" s="28" t="s">
        <v>185</v>
      </c>
      <c r="C78" s="160"/>
      <c r="D78" s="161">
        <v>0</v>
      </c>
      <c r="E78" s="161">
        <v>0</v>
      </c>
      <c r="F78" s="192">
        <f t="shared" si="12"/>
        <v>0</v>
      </c>
      <c r="G78" s="144"/>
      <c r="H78" s="24"/>
      <c r="I78" s="24"/>
      <c r="J78" s="24"/>
      <c r="K78" s="24"/>
      <c r="L78" s="24"/>
      <c r="M78" s="24"/>
      <c r="N78" s="24"/>
    </row>
    <row r="79" spans="1:14" ht="15.75" customHeight="1" x14ac:dyDescent="0.25">
      <c r="A79" s="32" t="s">
        <v>186</v>
      </c>
      <c r="B79" s="28" t="s">
        <v>187</v>
      </c>
      <c r="C79" s="160"/>
      <c r="D79" s="161">
        <v>0</v>
      </c>
      <c r="E79" s="161">
        <v>0</v>
      </c>
      <c r="F79" s="192">
        <f t="shared" si="12"/>
        <v>0</v>
      </c>
      <c r="G79" s="144"/>
      <c r="H79" s="24"/>
      <c r="I79" s="24"/>
      <c r="J79" s="24"/>
      <c r="K79" s="24"/>
      <c r="L79" s="24"/>
      <c r="M79" s="24"/>
      <c r="N79" s="24"/>
    </row>
    <row r="80" spans="1:14" ht="15.75" customHeight="1" x14ac:dyDescent="0.25">
      <c r="A80" s="32" t="s">
        <v>188</v>
      </c>
      <c r="B80" s="28" t="s">
        <v>189</v>
      </c>
      <c r="C80" s="160">
        <v>10965118</v>
      </c>
      <c r="D80" s="161">
        <v>0</v>
      </c>
      <c r="E80" s="161">
        <v>0</v>
      </c>
      <c r="F80" s="192">
        <f t="shared" si="12"/>
        <v>10965118</v>
      </c>
      <c r="G80" s="144"/>
      <c r="H80" s="24"/>
      <c r="I80" s="24"/>
      <c r="J80" s="24"/>
      <c r="K80" s="24"/>
      <c r="L80" s="24"/>
      <c r="M80" s="24"/>
      <c r="N80" s="24"/>
    </row>
    <row r="81" spans="1:14" ht="15.75" customHeight="1" x14ac:dyDescent="0.25">
      <c r="A81" s="6" t="s">
        <v>190</v>
      </c>
      <c r="B81" s="28" t="s">
        <v>191</v>
      </c>
      <c r="C81" s="160"/>
      <c r="D81" s="161">
        <v>0</v>
      </c>
      <c r="E81" s="161">
        <v>0</v>
      </c>
      <c r="F81" s="192">
        <f t="shared" si="12"/>
        <v>0</v>
      </c>
      <c r="G81" s="144"/>
      <c r="H81" s="24"/>
      <c r="I81" s="24"/>
      <c r="J81" s="24"/>
      <c r="K81" s="24"/>
      <c r="L81" s="24"/>
      <c r="M81" s="24"/>
      <c r="N81" s="24"/>
    </row>
    <row r="82" spans="1:14" ht="15.75" customHeight="1" x14ac:dyDescent="0.25">
      <c r="A82" s="6" t="s">
        <v>192</v>
      </c>
      <c r="B82" s="28" t="s">
        <v>193</v>
      </c>
      <c r="C82" s="160"/>
      <c r="D82" s="161">
        <v>0</v>
      </c>
      <c r="E82" s="161">
        <v>0</v>
      </c>
      <c r="F82" s="192">
        <f t="shared" si="12"/>
        <v>0</v>
      </c>
      <c r="G82" s="144"/>
      <c r="H82" s="24"/>
      <c r="I82" s="24"/>
      <c r="J82" s="24"/>
      <c r="K82" s="24"/>
      <c r="L82" s="24"/>
      <c r="M82" s="24"/>
      <c r="N82" s="24"/>
    </row>
    <row r="83" spans="1:14" ht="15.75" customHeight="1" x14ac:dyDescent="0.25">
      <c r="A83" s="6" t="s">
        <v>194</v>
      </c>
      <c r="B83" s="28" t="s">
        <v>195</v>
      </c>
      <c r="C83" s="160">
        <v>2960582</v>
      </c>
      <c r="D83" s="161">
        <v>0</v>
      </c>
      <c r="E83" s="161">
        <v>0</v>
      </c>
      <c r="F83" s="192">
        <f t="shared" si="12"/>
        <v>2960582</v>
      </c>
      <c r="G83" s="144"/>
      <c r="H83" s="24"/>
      <c r="I83" s="24"/>
      <c r="J83" s="24"/>
      <c r="K83" s="24"/>
      <c r="L83" s="24"/>
      <c r="M83" s="24"/>
      <c r="N83" s="24"/>
    </row>
    <row r="84" spans="1:14" s="87" customFormat="1" ht="15.75" customHeight="1" x14ac:dyDescent="0.25">
      <c r="A84" s="43" t="s">
        <v>422</v>
      </c>
      <c r="B84" s="45" t="s">
        <v>196</v>
      </c>
      <c r="C84" s="158">
        <f>SUM(C77:C83)</f>
        <v>13925700</v>
      </c>
      <c r="D84" s="159">
        <f t="shared" ref="D84:E84" si="15">SUM(D77:D83)</f>
        <v>0</v>
      </c>
      <c r="E84" s="159">
        <f t="shared" si="15"/>
        <v>0</v>
      </c>
      <c r="F84" s="193">
        <f t="shared" si="12"/>
        <v>13925700</v>
      </c>
      <c r="G84" s="207"/>
      <c r="H84" s="208"/>
      <c r="I84" s="208"/>
      <c r="J84" s="208"/>
      <c r="K84" s="208"/>
      <c r="L84" s="208"/>
      <c r="M84" s="208"/>
      <c r="N84" s="208"/>
    </row>
    <row r="85" spans="1:14" ht="15.75" customHeight="1" x14ac:dyDescent="0.25">
      <c r="A85" s="13" t="s">
        <v>197</v>
      </c>
      <c r="B85" s="28" t="s">
        <v>198</v>
      </c>
      <c r="C85" s="160"/>
      <c r="D85" s="161">
        <v>0</v>
      </c>
      <c r="E85" s="161">
        <v>0</v>
      </c>
      <c r="F85" s="192">
        <f t="shared" si="12"/>
        <v>0</v>
      </c>
      <c r="G85" s="144"/>
      <c r="H85" s="24"/>
      <c r="I85" s="24"/>
      <c r="J85" s="24"/>
      <c r="K85" s="24"/>
      <c r="L85" s="24"/>
      <c r="M85" s="24"/>
      <c r="N85" s="24"/>
    </row>
    <row r="86" spans="1:14" ht="15.75" customHeight="1" x14ac:dyDescent="0.25">
      <c r="A86" s="13" t="s">
        <v>199</v>
      </c>
      <c r="B86" s="28" t="s">
        <v>200</v>
      </c>
      <c r="C86" s="160"/>
      <c r="D86" s="161">
        <v>0</v>
      </c>
      <c r="E86" s="161">
        <v>0</v>
      </c>
      <c r="F86" s="192">
        <f t="shared" si="12"/>
        <v>0</v>
      </c>
      <c r="G86" s="144"/>
      <c r="H86" s="24"/>
      <c r="I86" s="24"/>
      <c r="J86" s="24"/>
      <c r="K86" s="24"/>
      <c r="L86" s="24"/>
      <c r="M86" s="24"/>
      <c r="N86" s="24"/>
    </row>
    <row r="87" spans="1:14" ht="15.75" customHeight="1" x14ac:dyDescent="0.25">
      <c r="A87" s="13" t="s">
        <v>201</v>
      </c>
      <c r="B87" s="28" t="s">
        <v>202</v>
      </c>
      <c r="C87" s="160"/>
      <c r="D87" s="161">
        <v>0</v>
      </c>
      <c r="E87" s="161">
        <v>0</v>
      </c>
      <c r="F87" s="192">
        <f t="shared" si="12"/>
        <v>0</v>
      </c>
      <c r="G87" s="144"/>
      <c r="H87" s="24"/>
      <c r="I87" s="24"/>
      <c r="J87" s="24"/>
      <c r="K87" s="24"/>
      <c r="L87" s="24"/>
      <c r="M87" s="24"/>
      <c r="N87" s="24"/>
    </row>
    <row r="88" spans="1:14" ht="15.75" customHeight="1" x14ac:dyDescent="0.25">
      <c r="A88" s="13" t="s">
        <v>203</v>
      </c>
      <c r="B88" s="28" t="s">
        <v>204</v>
      </c>
      <c r="C88" s="160"/>
      <c r="D88" s="161">
        <v>0</v>
      </c>
      <c r="E88" s="161">
        <v>0</v>
      </c>
      <c r="F88" s="192">
        <f t="shared" si="12"/>
        <v>0</v>
      </c>
      <c r="G88" s="144"/>
      <c r="H88" s="24"/>
      <c r="I88" s="24"/>
      <c r="J88" s="24"/>
      <c r="K88" s="24"/>
      <c r="L88" s="24"/>
      <c r="M88" s="24"/>
      <c r="N88" s="24"/>
    </row>
    <row r="89" spans="1:14" s="87" customFormat="1" ht="15.75" customHeight="1" x14ac:dyDescent="0.25">
      <c r="A89" s="42" t="s">
        <v>423</v>
      </c>
      <c r="B89" s="45" t="s">
        <v>205</v>
      </c>
      <c r="C89" s="158">
        <f>SUM(C85:C88)</f>
        <v>0</v>
      </c>
      <c r="D89" s="159">
        <f t="shared" ref="D89:E89" si="16">SUM(D85:D88)</f>
        <v>0</v>
      </c>
      <c r="E89" s="159">
        <f t="shared" si="16"/>
        <v>0</v>
      </c>
      <c r="F89" s="193">
        <f t="shared" si="12"/>
        <v>0</v>
      </c>
      <c r="G89" s="207"/>
      <c r="H89" s="208"/>
      <c r="I89" s="208"/>
      <c r="J89" s="208"/>
      <c r="K89" s="208"/>
      <c r="L89" s="208"/>
      <c r="M89" s="208"/>
      <c r="N89" s="208"/>
    </row>
    <row r="90" spans="1:14" ht="15.75" customHeight="1" x14ac:dyDescent="0.25">
      <c r="A90" s="13" t="s">
        <v>206</v>
      </c>
      <c r="B90" s="28" t="s">
        <v>207</v>
      </c>
      <c r="C90" s="160"/>
      <c r="D90" s="161">
        <v>0</v>
      </c>
      <c r="E90" s="161">
        <v>0</v>
      </c>
      <c r="F90" s="192">
        <f t="shared" si="12"/>
        <v>0</v>
      </c>
      <c r="G90" s="144"/>
      <c r="H90" s="24"/>
      <c r="I90" s="24"/>
      <c r="J90" s="24"/>
      <c r="K90" s="24"/>
      <c r="L90" s="24"/>
      <c r="M90" s="24"/>
      <c r="N90" s="24"/>
    </row>
    <row r="91" spans="1:14" ht="15.75" customHeight="1" x14ac:dyDescent="0.25">
      <c r="A91" s="13" t="s">
        <v>459</v>
      </c>
      <c r="B91" s="28" t="s">
        <v>208</v>
      </c>
      <c r="C91" s="160"/>
      <c r="D91" s="161">
        <v>0</v>
      </c>
      <c r="E91" s="161">
        <v>0</v>
      </c>
      <c r="F91" s="192">
        <f t="shared" si="12"/>
        <v>0</v>
      </c>
      <c r="G91" s="144"/>
      <c r="H91" s="24"/>
      <c r="I91" s="24"/>
      <c r="J91" s="24"/>
      <c r="K91" s="24"/>
      <c r="L91" s="24"/>
      <c r="M91" s="24"/>
      <c r="N91" s="24"/>
    </row>
    <row r="92" spans="1:14" ht="15.75" customHeight="1" x14ac:dyDescent="0.25">
      <c r="A92" s="13" t="s">
        <v>460</v>
      </c>
      <c r="B92" s="28" t="s">
        <v>209</v>
      </c>
      <c r="C92" s="160"/>
      <c r="D92" s="161">
        <v>0</v>
      </c>
      <c r="E92" s="161">
        <v>0</v>
      </c>
      <c r="F92" s="192">
        <f t="shared" si="12"/>
        <v>0</v>
      </c>
      <c r="G92" s="144"/>
      <c r="H92" s="24"/>
      <c r="I92" s="24"/>
      <c r="J92" s="24"/>
      <c r="K92" s="24"/>
      <c r="L92" s="24"/>
      <c r="M92" s="24"/>
      <c r="N92" s="24"/>
    </row>
    <row r="93" spans="1:14" ht="15.75" customHeight="1" x14ac:dyDescent="0.25">
      <c r="A93" s="13" t="s">
        <v>461</v>
      </c>
      <c r="B93" s="28" t="s">
        <v>210</v>
      </c>
      <c r="C93" s="160"/>
      <c r="D93" s="161">
        <v>0</v>
      </c>
      <c r="E93" s="161">
        <v>0</v>
      </c>
      <c r="F93" s="192">
        <f t="shared" si="12"/>
        <v>0</v>
      </c>
      <c r="G93" s="144"/>
      <c r="H93" s="24"/>
      <c r="I93" s="24"/>
      <c r="J93" s="24"/>
      <c r="K93" s="24"/>
      <c r="L93" s="24"/>
      <c r="M93" s="24"/>
      <c r="N93" s="24"/>
    </row>
    <row r="94" spans="1:14" ht="15.75" customHeight="1" x14ac:dyDescent="0.25">
      <c r="A94" s="13" t="s">
        <v>462</v>
      </c>
      <c r="B94" s="28" t="s">
        <v>211</v>
      </c>
      <c r="C94" s="160"/>
      <c r="D94" s="161">
        <v>0</v>
      </c>
      <c r="E94" s="161">
        <v>0</v>
      </c>
      <c r="F94" s="192">
        <f t="shared" si="12"/>
        <v>0</v>
      </c>
      <c r="G94" s="144"/>
      <c r="H94" s="24"/>
      <c r="I94" s="24"/>
      <c r="J94" s="24"/>
      <c r="K94" s="24"/>
      <c r="L94" s="24"/>
      <c r="M94" s="24"/>
      <c r="N94" s="24"/>
    </row>
    <row r="95" spans="1:14" ht="15.75" customHeight="1" x14ac:dyDescent="0.25">
      <c r="A95" s="13" t="s">
        <v>463</v>
      </c>
      <c r="B95" s="28" t="s">
        <v>212</v>
      </c>
      <c r="C95" s="160"/>
      <c r="D95" s="161">
        <v>0</v>
      </c>
      <c r="E95" s="161">
        <v>0</v>
      </c>
      <c r="F95" s="192">
        <f t="shared" si="12"/>
        <v>0</v>
      </c>
      <c r="G95" s="144"/>
      <c r="H95" s="24"/>
      <c r="I95" s="24"/>
      <c r="J95" s="24"/>
      <c r="K95" s="24"/>
      <c r="L95" s="24"/>
      <c r="M95" s="24"/>
      <c r="N95" s="24"/>
    </row>
    <row r="96" spans="1:14" ht="15.75" customHeight="1" x14ac:dyDescent="0.25">
      <c r="A96" s="13" t="s">
        <v>213</v>
      </c>
      <c r="B96" s="28" t="s">
        <v>214</v>
      </c>
      <c r="C96" s="160"/>
      <c r="D96" s="161">
        <v>0</v>
      </c>
      <c r="E96" s="161">
        <v>0</v>
      </c>
      <c r="F96" s="192">
        <f t="shared" si="12"/>
        <v>0</v>
      </c>
      <c r="G96" s="144"/>
      <c r="H96" s="24"/>
      <c r="I96" s="24"/>
      <c r="J96" s="24"/>
      <c r="K96" s="24"/>
      <c r="L96" s="24"/>
      <c r="M96" s="24"/>
      <c r="N96" s="24"/>
    </row>
    <row r="97" spans="1:14" ht="15.75" customHeight="1" x14ac:dyDescent="0.25">
      <c r="A97" s="13" t="s">
        <v>655</v>
      </c>
      <c r="B97" s="28" t="s">
        <v>215</v>
      </c>
      <c r="C97" s="160"/>
      <c r="D97" s="161">
        <v>0</v>
      </c>
      <c r="E97" s="161">
        <v>0</v>
      </c>
      <c r="F97" s="192">
        <f t="shared" si="12"/>
        <v>0</v>
      </c>
      <c r="G97" s="144"/>
      <c r="H97" s="24"/>
      <c r="I97" s="24"/>
      <c r="J97" s="24"/>
      <c r="K97" s="24"/>
      <c r="L97" s="24"/>
      <c r="M97" s="24"/>
      <c r="N97" s="24"/>
    </row>
    <row r="98" spans="1:14" ht="15.75" customHeight="1" x14ac:dyDescent="0.25">
      <c r="A98" s="13" t="s">
        <v>656</v>
      </c>
      <c r="B98" s="28" t="s">
        <v>657</v>
      </c>
      <c r="C98" s="160"/>
      <c r="D98" s="161">
        <v>0</v>
      </c>
      <c r="E98" s="161">
        <v>0</v>
      </c>
      <c r="F98" s="192">
        <f t="shared" si="12"/>
        <v>0</v>
      </c>
      <c r="G98" s="144"/>
      <c r="H98" s="24"/>
      <c r="I98" s="24"/>
      <c r="J98" s="24"/>
      <c r="K98" s="24"/>
      <c r="L98" s="24"/>
      <c r="M98" s="24"/>
      <c r="N98" s="24"/>
    </row>
    <row r="99" spans="1:14" s="87" customFormat="1" ht="15.75" customHeight="1" x14ac:dyDescent="0.25">
      <c r="A99" s="42" t="s">
        <v>424</v>
      </c>
      <c r="B99" s="45" t="s">
        <v>216</v>
      </c>
      <c r="C99" s="158">
        <f>SUM(C90:C98)</f>
        <v>0</v>
      </c>
      <c r="D99" s="159">
        <f t="shared" ref="D99:E99" si="17">SUM(D90:D98)</f>
        <v>0</v>
      </c>
      <c r="E99" s="159">
        <f t="shared" si="17"/>
        <v>0</v>
      </c>
      <c r="F99" s="193">
        <f t="shared" si="12"/>
        <v>0</v>
      </c>
      <c r="G99" s="207"/>
      <c r="H99" s="208"/>
      <c r="I99" s="208"/>
      <c r="J99" s="208"/>
      <c r="K99" s="208"/>
      <c r="L99" s="208"/>
      <c r="M99" s="208"/>
      <c r="N99" s="208"/>
    </row>
    <row r="100" spans="1:14" s="87" customFormat="1" ht="15.75" customHeight="1" x14ac:dyDescent="0.25">
      <c r="A100" s="171" t="s">
        <v>38</v>
      </c>
      <c r="B100" s="172"/>
      <c r="C100" s="173">
        <f>C84+C89+C99</f>
        <v>13925700</v>
      </c>
      <c r="D100" s="173">
        <f t="shared" ref="D100:E100" si="18">D84+D89+D99</f>
        <v>0</v>
      </c>
      <c r="E100" s="173">
        <f t="shared" si="18"/>
        <v>0</v>
      </c>
      <c r="F100" s="194">
        <f t="shared" si="12"/>
        <v>13925700</v>
      </c>
      <c r="G100" s="207"/>
      <c r="H100" s="208"/>
      <c r="I100" s="208"/>
      <c r="J100" s="208"/>
      <c r="K100" s="208"/>
      <c r="L100" s="208"/>
      <c r="M100" s="208"/>
      <c r="N100" s="208"/>
    </row>
    <row r="101" spans="1:14" s="87" customFormat="1" ht="15.75" x14ac:dyDescent="0.25">
      <c r="A101" s="122" t="s">
        <v>469</v>
      </c>
      <c r="B101" s="123" t="s">
        <v>217</v>
      </c>
      <c r="C101" s="166">
        <f>C26+C27+C52+C61+C75+C84+C89+C99</f>
        <v>38165294</v>
      </c>
      <c r="D101" s="167">
        <f>D26+D27+D52+D61+D75+D84+D89+D99</f>
        <v>0</v>
      </c>
      <c r="E101" s="167">
        <f>E26+E27+E52+E61+E75+E84+E89+E99</f>
        <v>20000</v>
      </c>
      <c r="F101" s="195">
        <f t="shared" si="12"/>
        <v>38185294</v>
      </c>
      <c r="G101" s="207"/>
      <c r="H101" s="208"/>
      <c r="I101" s="208"/>
      <c r="J101" s="208"/>
      <c r="K101" s="208"/>
      <c r="L101" s="208"/>
      <c r="M101" s="208"/>
      <c r="N101" s="208"/>
    </row>
    <row r="102" spans="1:14" x14ac:dyDescent="0.25">
      <c r="A102" s="13" t="s">
        <v>658</v>
      </c>
      <c r="B102" s="5" t="s">
        <v>218</v>
      </c>
      <c r="C102" s="160"/>
      <c r="D102" s="161">
        <v>0</v>
      </c>
      <c r="E102" s="161">
        <v>0</v>
      </c>
      <c r="F102" s="192">
        <f t="shared" si="12"/>
        <v>0</v>
      </c>
      <c r="G102" s="144"/>
      <c r="H102" s="24"/>
      <c r="I102" s="24"/>
      <c r="J102" s="24"/>
      <c r="K102" s="24"/>
      <c r="L102" s="24"/>
      <c r="M102" s="24"/>
      <c r="N102" s="24"/>
    </row>
    <row r="103" spans="1:14" x14ac:dyDescent="0.25">
      <c r="A103" s="13" t="s">
        <v>221</v>
      </c>
      <c r="B103" s="5" t="s">
        <v>222</v>
      </c>
      <c r="C103" s="160"/>
      <c r="D103" s="161">
        <v>0</v>
      </c>
      <c r="E103" s="161">
        <v>0</v>
      </c>
      <c r="F103" s="192">
        <f t="shared" si="12"/>
        <v>0</v>
      </c>
      <c r="G103" s="144"/>
      <c r="H103" s="24"/>
      <c r="I103" s="24"/>
      <c r="J103" s="24"/>
      <c r="K103" s="24"/>
      <c r="L103" s="24"/>
      <c r="M103" s="24"/>
      <c r="N103" s="24"/>
    </row>
    <row r="104" spans="1:14" x14ac:dyDescent="0.25">
      <c r="A104" s="13" t="s">
        <v>673</v>
      </c>
      <c r="B104" s="5" t="s">
        <v>223</v>
      </c>
      <c r="C104" s="160"/>
      <c r="D104" s="161">
        <v>0</v>
      </c>
      <c r="E104" s="161">
        <v>0</v>
      </c>
      <c r="F104" s="192">
        <f t="shared" ref="F104:F125" si="19">SUM(C104:E104)</f>
        <v>0</v>
      </c>
      <c r="G104" s="144"/>
      <c r="H104" s="24"/>
      <c r="I104" s="24"/>
      <c r="J104" s="24"/>
      <c r="K104" s="24"/>
      <c r="L104" s="24"/>
      <c r="M104" s="24"/>
      <c r="N104" s="24"/>
    </row>
    <row r="105" spans="1:14" s="87" customFormat="1" x14ac:dyDescent="0.25">
      <c r="A105" s="15" t="s">
        <v>429</v>
      </c>
      <c r="B105" s="7" t="s">
        <v>225</v>
      </c>
      <c r="C105" s="158"/>
      <c r="D105" s="159">
        <f t="shared" ref="D105:E105" si="20">SUM(D102:D104)</f>
        <v>0</v>
      </c>
      <c r="E105" s="159">
        <f t="shared" si="20"/>
        <v>0</v>
      </c>
      <c r="F105" s="193">
        <f t="shared" si="19"/>
        <v>0</v>
      </c>
      <c r="G105" s="207"/>
      <c r="H105" s="208"/>
      <c r="I105" s="208"/>
      <c r="J105" s="208"/>
      <c r="K105" s="208"/>
      <c r="L105" s="208"/>
      <c r="M105" s="208"/>
      <c r="N105" s="208"/>
    </row>
    <row r="106" spans="1:14" x14ac:dyDescent="0.25">
      <c r="A106" s="33" t="s">
        <v>465</v>
      </c>
      <c r="B106" s="5" t="s">
        <v>226</v>
      </c>
      <c r="C106" s="160"/>
      <c r="D106" s="161">
        <v>0</v>
      </c>
      <c r="E106" s="161">
        <v>0</v>
      </c>
      <c r="F106" s="192">
        <f t="shared" si="19"/>
        <v>0</v>
      </c>
      <c r="G106" s="144"/>
      <c r="H106" s="24"/>
      <c r="I106" s="24"/>
      <c r="J106" s="24"/>
      <c r="K106" s="24"/>
      <c r="L106" s="24"/>
      <c r="M106" s="24"/>
      <c r="N106" s="24"/>
    </row>
    <row r="107" spans="1:14" x14ac:dyDescent="0.25">
      <c r="A107" s="33" t="s">
        <v>674</v>
      </c>
      <c r="B107" s="5" t="s">
        <v>229</v>
      </c>
      <c r="C107" s="160"/>
      <c r="D107" s="161">
        <v>0</v>
      </c>
      <c r="E107" s="161">
        <v>0</v>
      </c>
      <c r="F107" s="192">
        <f t="shared" si="19"/>
        <v>0</v>
      </c>
      <c r="G107" s="144"/>
      <c r="H107" s="24"/>
      <c r="I107" s="24"/>
      <c r="J107" s="24"/>
      <c r="K107" s="24"/>
      <c r="L107" s="24"/>
      <c r="M107" s="24"/>
      <c r="N107" s="24"/>
    </row>
    <row r="108" spans="1:14" x14ac:dyDescent="0.25">
      <c r="A108" s="13" t="s">
        <v>675</v>
      </c>
      <c r="B108" s="5" t="s">
        <v>231</v>
      </c>
      <c r="C108" s="160"/>
      <c r="D108" s="161">
        <v>0</v>
      </c>
      <c r="E108" s="161">
        <v>0</v>
      </c>
      <c r="F108" s="192">
        <f t="shared" si="19"/>
        <v>0</v>
      </c>
      <c r="G108" s="144"/>
      <c r="H108" s="24"/>
      <c r="I108" s="24"/>
      <c r="J108" s="24"/>
      <c r="K108" s="24"/>
      <c r="L108" s="24"/>
      <c r="M108" s="24"/>
      <c r="N108" s="24"/>
    </row>
    <row r="109" spans="1:14" x14ac:dyDescent="0.25">
      <c r="A109" s="13" t="s">
        <v>676</v>
      </c>
      <c r="B109" s="5" t="s">
        <v>232</v>
      </c>
      <c r="C109" s="160"/>
      <c r="D109" s="161">
        <v>0</v>
      </c>
      <c r="E109" s="161">
        <v>0</v>
      </c>
      <c r="F109" s="192">
        <f t="shared" si="19"/>
        <v>0</v>
      </c>
      <c r="G109" s="144"/>
      <c r="H109" s="24"/>
      <c r="I109" s="24"/>
      <c r="J109" s="24"/>
      <c r="K109" s="24"/>
      <c r="L109" s="24"/>
      <c r="M109" s="24"/>
      <c r="N109" s="24"/>
    </row>
    <row r="110" spans="1:14" x14ac:dyDescent="0.25">
      <c r="A110" s="13" t="s">
        <v>679</v>
      </c>
      <c r="B110" s="5" t="s">
        <v>677</v>
      </c>
      <c r="C110" s="160"/>
      <c r="D110" s="161">
        <v>0</v>
      </c>
      <c r="E110" s="161">
        <v>0</v>
      </c>
      <c r="F110" s="192">
        <f t="shared" si="19"/>
        <v>0</v>
      </c>
      <c r="G110" s="144"/>
      <c r="H110" s="24"/>
      <c r="I110" s="24"/>
      <c r="J110" s="24"/>
      <c r="K110" s="24"/>
      <c r="L110" s="24"/>
      <c r="M110" s="24"/>
      <c r="N110" s="24"/>
    </row>
    <row r="111" spans="1:14" x14ac:dyDescent="0.25">
      <c r="A111" s="13" t="s">
        <v>680</v>
      </c>
      <c r="B111" s="5" t="s">
        <v>678</v>
      </c>
      <c r="C111" s="160"/>
      <c r="D111" s="161">
        <v>0</v>
      </c>
      <c r="E111" s="161">
        <v>0</v>
      </c>
      <c r="F111" s="192">
        <f t="shared" si="19"/>
        <v>0</v>
      </c>
      <c r="G111" s="144"/>
      <c r="H111" s="24"/>
      <c r="I111" s="24"/>
      <c r="J111" s="24"/>
      <c r="K111" s="24"/>
      <c r="L111" s="24"/>
      <c r="M111" s="24"/>
      <c r="N111" s="24"/>
    </row>
    <row r="112" spans="1:14" s="87" customFormat="1" x14ac:dyDescent="0.25">
      <c r="A112" s="14" t="s">
        <v>432</v>
      </c>
      <c r="B112" s="7" t="s">
        <v>233</v>
      </c>
      <c r="C112" s="160"/>
      <c r="D112" s="159">
        <f t="shared" ref="D112:E112" si="21">SUM(D106:D111)</f>
        <v>0</v>
      </c>
      <c r="E112" s="159">
        <f t="shared" si="21"/>
        <v>0</v>
      </c>
      <c r="F112" s="193">
        <f t="shared" si="19"/>
        <v>0</v>
      </c>
      <c r="G112" s="207"/>
      <c r="H112" s="208"/>
      <c r="I112" s="208"/>
      <c r="J112" s="208"/>
      <c r="K112" s="208"/>
      <c r="L112" s="208"/>
      <c r="M112" s="208"/>
      <c r="N112" s="208"/>
    </row>
    <row r="113" spans="1:14" s="87" customFormat="1" x14ac:dyDescent="0.25">
      <c r="A113" s="14" t="s">
        <v>234</v>
      </c>
      <c r="B113" s="7" t="s">
        <v>235</v>
      </c>
      <c r="C113" s="160"/>
      <c r="D113" s="159">
        <v>0</v>
      </c>
      <c r="E113" s="159">
        <v>0</v>
      </c>
      <c r="F113" s="193">
        <f t="shared" si="19"/>
        <v>0</v>
      </c>
      <c r="G113" s="207"/>
      <c r="H113" s="208"/>
      <c r="I113" s="208"/>
      <c r="J113" s="208"/>
      <c r="K113" s="208"/>
      <c r="L113" s="208"/>
      <c r="M113" s="208"/>
      <c r="N113" s="208"/>
    </row>
    <row r="114" spans="1:14" s="87" customFormat="1" x14ac:dyDescent="0.25">
      <c r="A114" s="14" t="s">
        <v>236</v>
      </c>
      <c r="B114" s="7" t="s">
        <v>237</v>
      </c>
      <c r="C114" s="158">
        <v>631246</v>
      </c>
      <c r="D114" s="159">
        <v>0</v>
      </c>
      <c r="E114" s="159">
        <v>0</v>
      </c>
      <c r="F114" s="193">
        <f t="shared" si="19"/>
        <v>631246</v>
      </c>
      <c r="G114" s="207"/>
      <c r="H114" s="208"/>
      <c r="I114" s="208"/>
      <c r="J114" s="208"/>
      <c r="K114" s="208"/>
      <c r="L114" s="208"/>
      <c r="M114" s="208"/>
      <c r="N114" s="208"/>
    </row>
    <row r="115" spans="1:14" s="87" customFormat="1" x14ac:dyDescent="0.25">
      <c r="A115" s="14" t="s">
        <v>238</v>
      </c>
      <c r="B115" s="7" t="s">
        <v>239</v>
      </c>
      <c r="C115" s="158"/>
      <c r="D115" s="159">
        <f t="shared" ref="D115:E115" si="22">SUM(D113:D114)</f>
        <v>0</v>
      </c>
      <c r="E115" s="159">
        <f t="shared" si="22"/>
        <v>0</v>
      </c>
      <c r="F115" s="193">
        <f t="shared" si="19"/>
        <v>0</v>
      </c>
      <c r="G115" s="207"/>
      <c r="H115" s="208"/>
      <c r="I115" s="208"/>
      <c r="J115" s="208"/>
      <c r="K115" s="208"/>
      <c r="L115" s="208"/>
      <c r="M115" s="208"/>
      <c r="N115" s="208"/>
    </row>
    <row r="116" spans="1:14" s="87" customFormat="1" x14ac:dyDescent="0.25">
      <c r="A116" s="14" t="s">
        <v>681</v>
      </c>
      <c r="B116" s="7" t="s">
        <v>241</v>
      </c>
      <c r="C116" s="158"/>
      <c r="D116" s="162">
        <v>0</v>
      </c>
      <c r="E116" s="162">
        <v>0</v>
      </c>
      <c r="F116" s="193">
        <f t="shared" si="19"/>
        <v>0</v>
      </c>
      <c r="G116" s="207"/>
      <c r="H116" s="208"/>
      <c r="I116" s="208"/>
      <c r="J116" s="208"/>
      <c r="K116" s="208"/>
      <c r="L116" s="208"/>
      <c r="M116" s="208"/>
      <c r="N116" s="208"/>
    </row>
    <row r="117" spans="1:14" s="87" customFormat="1" x14ac:dyDescent="0.25">
      <c r="A117" s="14" t="s">
        <v>242</v>
      </c>
      <c r="B117" s="7" t="s">
        <v>243</v>
      </c>
      <c r="C117" s="158"/>
      <c r="D117" s="162">
        <v>0</v>
      </c>
      <c r="E117" s="162">
        <v>0</v>
      </c>
      <c r="F117" s="193">
        <f t="shared" si="19"/>
        <v>0</v>
      </c>
      <c r="G117" s="207"/>
      <c r="H117" s="208"/>
      <c r="I117" s="208"/>
      <c r="J117" s="208"/>
      <c r="K117" s="208"/>
      <c r="L117" s="208"/>
      <c r="M117" s="208"/>
      <c r="N117" s="208"/>
    </row>
    <row r="118" spans="1:14" s="87" customFormat="1" x14ac:dyDescent="0.25">
      <c r="A118" s="14" t="s">
        <v>244</v>
      </c>
      <c r="B118" s="7" t="s">
        <v>245</v>
      </c>
      <c r="C118" s="158"/>
      <c r="D118" s="162">
        <v>0</v>
      </c>
      <c r="E118" s="162">
        <v>0</v>
      </c>
      <c r="F118" s="193">
        <f t="shared" si="19"/>
        <v>0</v>
      </c>
      <c r="G118" s="207"/>
      <c r="H118" s="208"/>
      <c r="I118" s="208"/>
      <c r="J118" s="208"/>
      <c r="K118" s="208"/>
      <c r="L118" s="208"/>
      <c r="M118" s="208"/>
      <c r="N118" s="208"/>
    </row>
    <row r="119" spans="1:14" s="87" customFormat="1" x14ac:dyDescent="0.25">
      <c r="A119" s="33" t="s">
        <v>685</v>
      </c>
      <c r="B119" s="5" t="s">
        <v>682</v>
      </c>
      <c r="C119" s="158"/>
      <c r="D119" s="162">
        <v>0</v>
      </c>
      <c r="E119" s="162">
        <v>0</v>
      </c>
      <c r="F119" s="193">
        <f t="shared" si="19"/>
        <v>0</v>
      </c>
      <c r="G119" s="207"/>
      <c r="H119" s="208"/>
      <c r="I119" s="208"/>
      <c r="J119" s="208"/>
      <c r="K119" s="208"/>
      <c r="L119" s="208"/>
      <c r="M119" s="208"/>
      <c r="N119" s="208"/>
    </row>
    <row r="120" spans="1:14" s="87" customFormat="1" x14ac:dyDescent="0.25">
      <c r="A120" s="33" t="s">
        <v>686</v>
      </c>
      <c r="B120" s="5" t="s">
        <v>683</v>
      </c>
      <c r="C120" s="158"/>
      <c r="D120" s="162">
        <v>0</v>
      </c>
      <c r="E120" s="162">
        <v>0</v>
      </c>
      <c r="F120" s="193">
        <f t="shared" si="19"/>
        <v>0</v>
      </c>
      <c r="G120" s="207"/>
      <c r="H120" s="208"/>
      <c r="I120" s="208"/>
      <c r="J120" s="208"/>
      <c r="K120" s="208"/>
      <c r="L120" s="208"/>
      <c r="M120" s="208"/>
      <c r="N120" s="208"/>
    </row>
    <row r="121" spans="1:14" s="87" customFormat="1" x14ac:dyDescent="0.25">
      <c r="A121" s="14" t="s">
        <v>687</v>
      </c>
      <c r="B121" s="7" t="s">
        <v>684</v>
      </c>
      <c r="C121" s="158"/>
      <c r="D121" s="162">
        <v>0</v>
      </c>
      <c r="E121" s="162">
        <v>0</v>
      </c>
      <c r="F121" s="193">
        <f t="shared" si="19"/>
        <v>0</v>
      </c>
      <c r="G121" s="207"/>
      <c r="H121" s="208"/>
      <c r="I121" s="208"/>
      <c r="J121" s="208"/>
      <c r="K121" s="208"/>
      <c r="L121" s="208"/>
      <c r="M121" s="208"/>
      <c r="N121" s="208"/>
    </row>
    <row r="122" spans="1:14" s="87" customFormat="1" x14ac:dyDescent="0.25">
      <c r="A122" s="34" t="s">
        <v>433</v>
      </c>
      <c r="B122" s="35" t="s">
        <v>246</v>
      </c>
      <c r="C122" s="158">
        <f>C105+C112+C113+C114+C115+C116+C117+C118+C121</f>
        <v>631246</v>
      </c>
      <c r="D122" s="162">
        <f t="shared" ref="D122:E122" si="23">D105+D112+D113+D114+D115+D116+D117+D121</f>
        <v>0</v>
      </c>
      <c r="E122" s="162">
        <f t="shared" si="23"/>
        <v>0</v>
      </c>
      <c r="F122" s="193">
        <f t="shared" si="19"/>
        <v>631246</v>
      </c>
      <c r="G122" s="207"/>
      <c r="H122" s="208"/>
      <c r="I122" s="208"/>
      <c r="J122" s="208"/>
      <c r="K122" s="208"/>
      <c r="L122" s="208"/>
      <c r="M122" s="208"/>
      <c r="N122" s="208"/>
    </row>
    <row r="123" spans="1:14" x14ac:dyDescent="0.25">
      <c r="A123" s="33" t="s">
        <v>247</v>
      </c>
      <c r="B123" s="5" t="s">
        <v>248</v>
      </c>
      <c r="C123" s="158"/>
      <c r="D123" s="161">
        <v>0</v>
      </c>
      <c r="E123" s="161">
        <v>0</v>
      </c>
      <c r="F123" s="192">
        <f t="shared" si="19"/>
        <v>0</v>
      </c>
      <c r="G123" s="144"/>
      <c r="H123" s="24"/>
      <c r="I123" s="24"/>
      <c r="J123" s="24"/>
      <c r="K123" s="24"/>
      <c r="L123" s="24"/>
      <c r="M123" s="24"/>
      <c r="N123" s="24"/>
    </row>
    <row r="124" spans="1:14" x14ac:dyDescent="0.25">
      <c r="A124" s="13" t="s">
        <v>249</v>
      </c>
      <c r="B124" s="5" t="s">
        <v>250</v>
      </c>
      <c r="C124" s="158"/>
      <c r="D124" s="161">
        <v>0</v>
      </c>
      <c r="E124" s="161">
        <v>0</v>
      </c>
      <c r="F124" s="192">
        <f t="shared" si="19"/>
        <v>0</v>
      </c>
      <c r="G124" s="144"/>
      <c r="H124" s="24"/>
      <c r="I124" s="24"/>
      <c r="J124" s="24"/>
      <c r="K124" s="24"/>
      <c r="L124" s="24"/>
      <c r="M124" s="24"/>
      <c r="N124" s="24"/>
    </row>
    <row r="125" spans="1:14" x14ac:dyDescent="0.25">
      <c r="A125" s="33" t="s">
        <v>466</v>
      </c>
      <c r="B125" s="5" t="s">
        <v>251</v>
      </c>
      <c r="C125" s="158"/>
      <c r="D125" s="161">
        <v>0</v>
      </c>
      <c r="E125" s="161">
        <v>0</v>
      </c>
      <c r="F125" s="192">
        <f t="shared" si="19"/>
        <v>0</v>
      </c>
      <c r="G125" s="144"/>
      <c r="H125" s="24"/>
      <c r="I125" s="24"/>
      <c r="J125" s="24"/>
      <c r="K125" s="24"/>
      <c r="L125" s="24"/>
      <c r="M125" s="24"/>
      <c r="N125" s="24"/>
    </row>
    <row r="126" spans="1:14" x14ac:dyDescent="0.25">
      <c r="A126" s="33" t="s">
        <v>688</v>
      </c>
      <c r="B126" s="5" t="s">
        <v>252</v>
      </c>
      <c r="C126" s="158"/>
      <c r="D126" s="161"/>
      <c r="E126" s="161"/>
      <c r="F126" s="192"/>
      <c r="G126" s="144"/>
      <c r="H126" s="24"/>
      <c r="I126" s="24"/>
      <c r="J126" s="24"/>
      <c r="K126" s="24"/>
      <c r="L126" s="24"/>
      <c r="M126" s="24"/>
      <c r="N126" s="24"/>
    </row>
    <row r="127" spans="1:14" x14ac:dyDescent="0.25">
      <c r="A127" s="33" t="s">
        <v>690</v>
      </c>
      <c r="B127" s="5" t="s">
        <v>689</v>
      </c>
      <c r="C127" s="162"/>
      <c r="D127" s="161">
        <v>0</v>
      </c>
      <c r="E127" s="161">
        <v>0</v>
      </c>
      <c r="F127" s="192">
        <f>SUM(D127:E127)</f>
        <v>0</v>
      </c>
      <c r="G127" s="144"/>
      <c r="H127" s="24"/>
      <c r="I127" s="24"/>
      <c r="J127" s="24"/>
      <c r="K127" s="24"/>
      <c r="L127" s="24"/>
      <c r="M127" s="24"/>
      <c r="N127" s="24"/>
    </row>
    <row r="128" spans="1:14" s="87" customFormat="1" x14ac:dyDescent="0.25">
      <c r="A128" s="34" t="s">
        <v>439</v>
      </c>
      <c r="B128" s="35" t="s">
        <v>256</v>
      </c>
      <c r="C128" s="160"/>
      <c r="D128" s="159">
        <f>SUM(D123:D127)</f>
        <v>0</v>
      </c>
      <c r="E128" s="159">
        <f>SUM(E123:E127)</f>
        <v>0</v>
      </c>
      <c r="F128" s="192">
        <f>SUM(C128:E128)</f>
        <v>0</v>
      </c>
      <c r="G128" s="207"/>
      <c r="H128" s="208"/>
      <c r="I128" s="208"/>
      <c r="J128" s="208"/>
      <c r="K128" s="208"/>
      <c r="L128" s="208"/>
      <c r="M128" s="208"/>
      <c r="N128" s="208"/>
    </row>
    <row r="129" spans="1:14" s="87" customFormat="1" x14ac:dyDescent="0.25">
      <c r="A129" s="34" t="s">
        <v>257</v>
      </c>
      <c r="B129" s="35" t="s">
        <v>258</v>
      </c>
      <c r="C129" s="160"/>
      <c r="D129" s="159">
        <v>0</v>
      </c>
      <c r="E129" s="159">
        <v>0</v>
      </c>
      <c r="F129" s="192">
        <v>0</v>
      </c>
      <c r="G129" s="207"/>
      <c r="H129" s="208"/>
      <c r="I129" s="208"/>
      <c r="J129" s="208"/>
      <c r="K129" s="208"/>
      <c r="L129" s="208"/>
      <c r="M129" s="208"/>
      <c r="N129" s="208"/>
    </row>
    <row r="130" spans="1:14" x14ac:dyDescent="0.25">
      <c r="A130" s="15" t="s">
        <v>692</v>
      </c>
      <c r="B130" s="7" t="s">
        <v>691</v>
      </c>
      <c r="C130" s="160"/>
      <c r="D130" s="159">
        <v>0</v>
      </c>
      <c r="E130" s="159">
        <v>0</v>
      </c>
      <c r="F130" s="193">
        <f>SUM(C130:E130)</f>
        <v>0</v>
      </c>
      <c r="G130" s="144"/>
      <c r="H130" s="24"/>
      <c r="I130" s="24"/>
      <c r="J130" s="24"/>
      <c r="K130" s="24"/>
      <c r="L130" s="24"/>
      <c r="M130" s="24"/>
      <c r="N130" s="24"/>
    </row>
    <row r="131" spans="1:14" s="87" customFormat="1" ht="15.75" x14ac:dyDescent="0.25">
      <c r="A131" s="125" t="s">
        <v>470</v>
      </c>
      <c r="B131" s="126" t="s">
        <v>259</v>
      </c>
      <c r="C131" s="168">
        <f>C122+C128+C129+C130</f>
        <v>631246</v>
      </c>
      <c r="D131" s="168">
        <f>D122+D128+D130</f>
        <v>0</v>
      </c>
      <c r="E131" s="168">
        <f>E122+E128+E130</f>
        <v>0</v>
      </c>
      <c r="F131" s="195">
        <f>SUM(C131:E131)</f>
        <v>631246</v>
      </c>
      <c r="G131" s="207"/>
      <c r="H131" s="208"/>
      <c r="I131" s="208"/>
      <c r="J131" s="208"/>
      <c r="K131" s="208"/>
      <c r="L131" s="208"/>
      <c r="M131" s="208"/>
      <c r="N131" s="208"/>
    </row>
    <row r="132" spans="1:14" s="87" customFormat="1" ht="15.75" x14ac:dyDescent="0.25">
      <c r="A132" s="127" t="s">
        <v>506</v>
      </c>
      <c r="B132" s="127"/>
      <c r="C132" s="169">
        <f>C101+C131</f>
        <v>38796540</v>
      </c>
      <c r="D132" s="170">
        <f>D101+D131</f>
        <v>0</v>
      </c>
      <c r="E132" s="170">
        <f>E101+E131</f>
        <v>20000</v>
      </c>
      <c r="F132" s="196">
        <f>SUM(C132:E132)</f>
        <v>38816540</v>
      </c>
      <c r="G132" s="207"/>
      <c r="H132" s="208"/>
      <c r="I132" s="208"/>
      <c r="J132" s="208"/>
      <c r="K132" s="208"/>
      <c r="L132" s="208"/>
      <c r="M132" s="208"/>
      <c r="N132" s="208"/>
    </row>
    <row r="133" spans="1:14" x14ac:dyDescent="0.25">
      <c r="A133" s="163"/>
      <c r="B133" s="164"/>
      <c r="C133" s="164"/>
      <c r="D133" s="164"/>
      <c r="E133" s="164"/>
      <c r="F133" s="164"/>
    </row>
    <row r="134" spans="1:14" x14ac:dyDescent="0.25">
      <c r="B134" s="24"/>
      <c r="C134" s="24"/>
      <c r="D134" s="24"/>
      <c r="E134" s="24"/>
      <c r="F134" s="24"/>
    </row>
    <row r="135" spans="1:14" x14ac:dyDescent="0.25">
      <c r="B135" s="24"/>
      <c r="C135" s="24"/>
      <c r="D135" s="24"/>
      <c r="E135" s="24"/>
      <c r="F135" s="24"/>
    </row>
    <row r="136" spans="1:14" x14ac:dyDescent="0.25">
      <c r="B136" s="24"/>
      <c r="C136" s="24"/>
      <c r="D136" s="24"/>
      <c r="E136" s="24"/>
      <c r="F136" s="24"/>
    </row>
    <row r="137" spans="1:14" x14ac:dyDescent="0.25">
      <c r="B137" s="24"/>
      <c r="C137" s="24"/>
      <c r="D137" s="24"/>
      <c r="E137" s="24"/>
      <c r="F137" s="24"/>
    </row>
    <row r="138" spans="1:14" x14ac:dyDescent="0.25">
      <c r="B138" s="24"/>
      <c r="C138" s="24"/>
      <c r="D138" s="24"/>
      <c r="E138" s="24"/>
      <c r="F138" s="24"/>
    </row>
    <row r="139" spans="1:14" x14ac:dyDescent="0.25">
      <c r="B139" s="24"/>
      <c r="C139" s="24"/>
      <c r="D139" s="24"/>
      <c r="E139" s="24"/>
      <c r="F139" s="24"/>
    </row>
    <row r="140" spans="1:14" x14ac:dyDescent="0.25">
      <c r="B140" s="24"/>
      <c r="C140" s="24"/>
      <c r="D140" s="24"/>
      <c r="E140" s="24"/>
      <c r="F140" s="24"/>
    </row>
    <row r="141" spans="1:14" x14ac:dyDescent="0.25">
      <c r="B141" s="24"/>
      <c r="C141" s="24"/>
      <c r="D141" s="24"/>
      <c r="E141" s="24"/>
      <c r="F141" s="24"/>
    </row>
    <row r="142" spans="1:14" x14ac:dyDescent="0.25">
      <c r="B142" s="24"/>
      <c r="C142" s="24"/>
      <c r="D142" s="24"/>
      <c r="E142" s="24"/>
      <c r="F142" s="24"/>
    </row>
    <row r="143" spans="1:14" x14ac:dyDescent="0.25">
      <c r="B143" s="24"/>
      <c r="C143" s="24"/>
      <c r="D143" s="24"/>
      <c r="E143" s="24"/>
      <c r="F143" s="24"/>
    </row>
    <row r="144" spans="1:14" x14ac:dyDescent="0.25">
      <c r="B144" s="24"/>
      <c r="C144" s="24"/>
      <c r="D144" s="24"/>
      <c r="E144" s="24"/>
      <c r="F144" s="24"/>
    </row>
    <row r="145" spans="2:6" x14ac:dyDescent="0.25">
      <c r="B145" s="24"/>
      <c r="C145" s="24"/>
      <c r="D145" s="24"/>
      <c r="E145" s="24"/>
      <c r="F145" s="24"/>
    </row>
    <row r="146" spans="2:6" x14ac:dyDescent="0.25">
      <c r="B146" s="24"/>
      <c r="C146" s="24"/>
      <c r="D146" s="24"/>
      <c r="E146" s="24"/>
      <c r="F146" s="24"/>
    </row>
    <row r="147" spans="2:6" x14ac:dyDescent="0.25">
      <c r="B147" s="24"/>
      <c r="C147" s="24"/>
      <c r="D147" s="24"/>
      <c r="E147" s="24"/>
      <c r="F147" s="24"/>
    </row>
    <row r="148" spans="2:6" x14ac:dyDescent="0.25">
      <c r="B148" s="24"/>
      <c r="C148" s="24"/>
      <c r="D148" s="24"/>
      <c r="E148" s="24"/>
      <c r="F148" s="24"/>
    </row>
    <row r="149" spans="2:6" x14ac:dyDescent="0.25">
      <c r="B149" s="24"/>
      <c r="C149" s="24"/>
      <c r="D149" s="24"/>
      <c r="E149" s="24"/>
      <c r="F149" s="24"/>
    </row>
    <row r="150" spans="2:6" x14ac:dyDescent="0.25">
      <c r="B150" s="24"/>
      <c r="C150" s="24"/>
      <c r="D150" s="24"/>
      <c r="E150" s="24"/>
      <c r="F150" s="24"/>
    </row>
    <row r="151" spans="2:6" x14ac:dyDescent="0.25">
      <c r="B151" s="24"/>
      <c r="C151" s="24"/>
      <c r="D151" s="24"/>
      <c r="E151" s="24"/>
      <c r="F151" s="24"/>
    </row>
    <row r="152" spans="2:6" x14ac:dyDescent="0.25">
      <c r="B152" s="24"/>
      <c r="C152" s="24"/>
      <c r="D152" s="24"/>
      <c r="E152" s="24"/>
      <c r="F152" s="24"/>
    </row>
    <row r="153" spans="2:6" x14ac:dyDescent="0.25">
      <c r="B153" s="24"/>
      <c r="C153" s="24"/>
      <c r="D153" s="24"/>
      <c r="E153" s="24"/>
      <c r="F153" s="24"/>
    </row>
    <row r="154" spans="2:6" x14ac:dyDescent="0.25">
      <c r="B154" s="24"/>
      <c r="C154" s="24"/>
      <c r="D154" s="24"/>
      <c r="E154" s="24"/>
      <c r="F154" s="24"/>
    </row>
    <row r="155" spans="2:6" x14ac:dyDescent="0.25">
      <c r="B155" s="24"/>
      <c r="C155" s="24"/>
      <c r="D155" s="24"/>
      <c r="E155" s="24"/>
      <c r="F155" s="24"/>
    </row>
    <row r="156" spans="2:6" x14ac:dyDescent="0.25">
      <c r="B156" s="24"/>
      <c r="C156" s="24"/>
      <c r="D156" s="24"/>
      <c r="E156" s="24"/>
      <c r="F156" s="24"/>
    </row>
    <row r="157" spans="2:6" x14ac:dyDescent="0.25">
      <c r="B157" s="24"/>
      <c r="C157" s="24"/>
      <c r="D157" s="24"/>
      <c r="E157" s="24"/>
      <c r="F157" s="24"/>
    </row>
    <row r="158" spans="2:6" x14ac:dyDescent="0.25">
      <c r="B158" s="24"/>
      <c r="C158" s="24"/>
      <c r="D158" s="24"/>
      <c r="E158" s="24"/>
      <c r="F158" s="24"/>
    </row>
    <row r="159" spans="2:6" x14ac:dyDescent="0.25">
      <c r="B159" s="24"/>
      <c r="C159" s="24"/>
      <c r="D159" s="24"/>
      <c r="E159" s="24"/>
      <c r="F159" s="24"/>
    </row>
    <row r="160" spans="2:6" x14ac:dyDescent="0.25">
      <c r="B160" s="24"/>
      <c r="C160" s="24"/>
      <c r="D160" s="24"/>
      <c r="E160" s="24"/>
      <c r="F160" s="24"/>
    </row>
    <row r="161" spans="2:6" x14ac:dyDescent="0.25">
      <c r="B161" s="24"/>
      <c r="C161" s="24"/>
      <c r="D161" s="24"/>
      <c r="E161" s="24"/>
      <c r="F161" s="24"/>
    </row>
    <row r="162" spans="2:6" x14ac:dyDescent="0.25">
      <c r="B162" s="24"/>
      <c r="C162" s="24"/>
      <c r="D162" s="24"/>
      <c r="E162" s="24"/>
      <c r="F162" s="24"/>
    </row>
    <row r="163" spans="2:6" x14ac:dyDescent="0.25">
      <c r="B163" s="24"/>
      <c r="C163" s="24"/>
      <c r="D163" s="24"/>
      <c r="E163" s="24"/>
      <c r="F163" s="24"/>
    </row>
    <row r="164" spans="2:6" x14ac:dyDescent="0.25">
      <c r="B164" s="24"/>
      <c r="C164" s="24"/>
      <c r="D164" s="24"/>
      <c r="E164" s="24"/>
      <c r="F164" s="24"/>
    </row>
    <row r="165" spans="2:6" x14ac:dyDescent="0.25">
      <c r="B165" s="24"/>
      <c r="C165" s="24"/>
      <c r="D165" s="24"/>
      <c r="E165" s="24"/>
      <c r="F165" s="24"/>
    </row>
    <row r="166" spans="2:6" x14ac:dyDescent="0.25">
      <c r="B166" s="24"/>
      <c r="C166" s="24"/>
      <c r="D166" s="24"/>
      <c r="E166" s="24"/>
      <c r="F166" s="24"/>
    </row>
    <row r="167" spans="2:6" x14ac:dyDescent="0.25">
      <c r="B167" s="24"/>
      <c r="C167" s="24"/>
      <c r="D167" s="24"/>
      <c r="E167" s="24"/>
      <c r="F167" s="24"/>
    </row>
    <row r="168" spans="2:6" x14ac:dyDescent="0.25">
      <c r="B168" s="24"/>
      <c r="C168" s="24"/>
      <c r="D168" s="24"/>
      <c r="E168" s="24"/>
      <c r="F168" s="24"/>
    </row>
    <row r="169" spans="2:6" x14ac:dyDescent="0.25">
      <c r="B169" s="24"/>
      <c r="C169" s="24"/>
      <c r="D169" s="24"/>
      <c r="E169" s="24"/>
      <c r="F169" s="24"/>
    </row>
    <row r="170" spans="2:6" x14ac:dyDescent="0.25">
      <c r="B170" s="24"/>
      <c r="C170" s="24"/>
      <c r="D170" s="24"/>
      <c r="E170" s="24"/>
      <c r="F170" s="24"/>
    </row>
    <row r="171" spans="2:6" x14ac:dyDescent="0.25">
      <c r="B171" s="24"/>
      <c r="C171" s="24"/>
      <c r="D171" s="24"/>
      <c r="E171" s="24"/>
      <c r="F171" s="24"/>
    </row>
    <row r="172" spans="2:6" x14ac:dyDescent="0.25">
      <c r="B172" s="24"/>
      <c r="C172" s="24"/>
      <c r="D172" s="24"/>
      <c r="E172" s="24"/>
      <c r="F172" s="24"/>
    </row>
    <row r="173" spans="2:6" x14ac:dyDescent="0.25">
      <c r="B173" s="24"/>
      <c r="C173" s="24"/>
      <c r="D173" s="24"/>
      <c r="E173" s="24"/>
      <c r="F173" s="24"/>
    </row>
    <row r="174" spans="2:6" x14ac:dyDescent="0.25">
      <c r="B174" s="24"/>
      <c r="C174" s="24"/>
      <c r="D174" s="24"/>
      <c r="E174" s="24"/>
      <c r="F174" s="24"/>
    </row>
    <row r="175" spans="2:6" x14ac:dyDescent="0.25">
      <c r="B175" s="24"/>
      <c r="C175" s="24"/>
      <c r="D175" s="24"/>
      <c r="E175" s="24"/>
      <c r="F175" s="24"/>
    </row>
    <row r="176" spans="2:6" x14ac:dyDescent="0.25">
      <c r="B176" s="24"/>
      <c r="C176" s="24"/>
      <c r="D176" s="24"/>
      <c r="E176" s="24"/>
      <c r="F176" s="24"/>
    </row>
    <row r="177" spans="2:6" x14ac:dyDescent="0.25">
      <c r="B177" s="24"/>
      <c r="C177" s="24"/>
      <c r="D177" s="24"/>
      <c r="E177" s="24"/>
      <c r="F177" s="24"/>
    </row>
    <row r="178" spans="2:6" x14ac:dyDescent="0.25">
      <c r="B178" s="24"/>
      <c r="C178" s="24"/>
      <c r="D178" s="24"/>
      <c r="E178" s="24"/>
      <c r="F178" s="24"/>
    </row>
    <row r="179" spans="2:6" x14ac:dyDescent="0.25">
      <c r="B179" s="24"/>
      <c r="C179" s="24"/>
      <c r="D179" s="24"/>
      <c r="E179" s="24"/>
      <c r="F179" s="24"/>
    </row>
    <row r="180" spans="2:6" x14ac:dyDescent="0.25">
      <c r="B180" s="24"/>
      <c r="C180" s="24"/>
      <c r="D180" s="24"/>
      <c r="E180" s="24"/>
      <c r="F180" s="24"/>
    </row>
    <row r="181" spans="2:6" x14ac:dyDescent="0.25">
      <c r="B181" s="24"/>
      <c r="C181" s="24"/>
      <c r="D181" s="24"/>
      <c r="E181" s="24"/>
      <c r="F181" s="24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N100"/>
  <sheetViews>
    <sheetView topLeftCell="B1" workbookViewId="0">
      <selection activeCell="B2" sqref="B2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style="205" customWidth="1"/>
    <col min="9" max="9" width="12.140625" style="205" customWidth="1"/>
    <col min="10" max="10" width="14" style="205" customWidth="1"/>
    <col min="11" max="11" width="12.7109375" bestFit="1" customWidth="1"/>
    <col min="12" max="12" width="11.42578125" customWidth="1"/>
    <col min="13" max="13" width="11.140625" customWidth="1"/>
    <col min="14" max="14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4" x14ac:dyDescent="0.25">
      <c r="B1" s="216" t="s">
        <v>709</v>
      </c>
      <c r="C1" s="216"/>
      <c r="D1" s="216"/>
      <c r="E1" s="216"/>
      <c r="F1" s="216"/>
      <c r="G1" s="216"/>
      <c r="H1" s="216"/>
      <c r="I1" s="216"/>
      <c r="J1" s="216"/>
    </row>
    <row r="3" spans="1:14" ht="24" customHeight="1" x14ac:dyDescent="0.25">
      <c r="A3" s="211" t="s">
        <v>704</v>
      </c>
      <c r="B3" s="217"/>
      <c r="C3" s="217"/>
      <c r="D3" s="217"/>
      <c r="E3" s="217"/>
      <c r="F3" s="213"/>
    </row>
    <row r="4" spans="1:14" ht="24" customHeight="1" x14ac:dyDescent="0.25">
      <c r="A4" s="214" t="s">
        <v>662</v>
      </c>
      <c r="B4" s="212"/>
      <c r="C4" s="212"/>
      <c r="D4" s="212"/>
      <c r="E4" s="212"/>
      <c r="F4" s="213"/>
      <c r="H4" s="206"/>
    </row>
    <row r="5" spans="1:14" ht="18" x14ac:dyDescent="0.25">
      <c r="A5" s="97"/>
    </row>
    <row r="6" spans="1:14" x14ac:dyDescent="0.25">
      <c r="A6" s="85" t="s">
        <v>645</v>
      </c>
      <c r="C6" s="209" t="s">
        <v>646</v>
      </c>
      <c r="D6" s="209"/>
      <c r="E6" s="209"/>
      <c r="F6" s="210"/>
      <c r="G6" s="144"/>
      <c r="H6" s="24"/>
      <c r="I6" s="24"/>
      <c r="J6" s="24"/>
      <c r="K6" s="24"/>
      <c r="L6" s="24"/>
      <c r="M6" s="24"/>
      <c r="N6" s="24"/>
    </row>
    <row r="7" spans="1:14" ht="30" x14ac:dyDescent="0.3">
      <c r="A7" s="2" t="s">
        <v>80</v>
      </c>
      <c r="B7" s="3" t="s">
        <v>32</v>
      </c>
      <c r="C7" s="98" t="s">
        <v>580</v>
      </c>
      <c r="D7" s="98" t="s">
        <v>581</v>
      </c>
      <c r="E7" s="98" t="s">
        <v>39</v>
      </c>
      <c r="F7" s="191" t="s">
        <v>23</v>
      </c>
      <c r="G7" s="144"/>
      <c r="H7" s="24"/>
      <c r="I7" s="24"/>
      <c r="J7" s="24"/>
      <c r="K7" s="24"/>
      <c r="L7" s="24"/>
      <c r="M7" s="24"/>
      <c r="N7" s="24"/>
    </row>
    <row r="8" spans="1:14" ht="15" customHeight="1" x14ac:dyDescent="0.25">
      <c r="A8" s="29" t="s">
        <v>260</v>
      </c>
      <c r="B8" s="6" t="s">
        <v>261</v>
      </c>
      <c r="C8" s="84">
        <v>8001740</v>
      </c>
      <c r="D8" s="84">
        <v>0</v>
      </c>
      <c r="E8" s="84">
        <v>0</v>
      </c>
      <c r="F8" s="198">
        <f>SUM(C8:E8)</f>
        <v>8001740</v>
      </c>
      <c r="G8" s="144"/>
      <c r="H8" s="24"/>
      <c r="I8" s="24"/>
      <c r="J8" s="24"/>
      <c r="K8" s="24"/>
      <c r="L8" s="24"/>
      <c r="M8" s="24"/>
      <c r="N8" s="24"/>
    </row>
    <row r="9" spans="1:14" ht="15" customHeight="1" x14ac:dyDescent="0.25">
      <c r="A9" s="5" t="s">
        <v>262</v>
      </c>
      <c r="B9" s="6" t="s">
        <v>263</v>
      </c>
      <c r="C9" s="84"/>
      <c r="D9" s="84">
        <v>0</v>
      </c>
      <c r="E9" s="84">
        <v>0</v>
      </c>
      <c r="F9" s="198">
        <f t="shared" ref="F9:F74" si="0">SUM(C9:E9)</f>
        <v>0</v>
      </c>
      <c r="G9" s="144"/>
      <c r="H9" s="24"/>
      <c r="I9" s="24"/>
      <c r="J9" s="24"/>
      <c r="K9" s="24"/>
      <c r="L9" s="24"/>
      <c r="M9" s="24"/>
      <c r="N9" s="24"/>
    </row>
    <row r="10" spans="1:14" ht="15" customHeight="1" x14ac:dyDescent="0.25">
      <c r="A10" s="5" t="s">
        <v>700</v>
      </c>
      <c r="B10" s="6" t="s">
        <v>698</v>
      </c>
      <c r="C10" s="84">
        <v>6709800</v>
      </c>
      <c r="D10" s="84">
        <v>0</v>
      </c>
      <c r="E10" s="84">
        <v>0</v>
      </c>
      <c r="F10" s="198">
        <v>6709800</v>
      </c>
      <c r="G10" s="144"/>
      <c r="H10" s="24"/>
      <c r="I10" s="24"/>
      <c r="J10" s="24"/>
      <c r="K10" s="24"/>
      <c r="L10" s="24"/>
      <c r="M10" s="24"/>
      <c r="N10" s="24"/>
    </row>
    <row r="11" spans="1:14" ht="15" customHeight="1" x14ac:dyDescent="0.25">
      <c r="A11" s="5" t="s">
        <v>701</v>
      </c>
      <c r="B11" s="6" t="s">
        <v>699</v>
      </c>
      <c r="C11" s="84">
        <v>0</v>
      </c>
      <c r="D11" s="84">
        <v>0</v>
      </c>
      <c r="E11" s="84">
        <v>0</v>
      </c>
      <c r="F11" s="198">
        <f t="shared" si="0"/>
        <v>0</v>
      </c>
      <c r="G11" s="144"/>
      <c r="H11" s="24"/>
      <c r="I11" s="24"/>
      <c r="J11" s="24"/>
      <c r="K11" s="24"/>
      <c r="L11" s="24"/>
      <c r="M11" s="24"/>
      <c r="N11" s="24"/>
    </row>
    <row r="12" spans="1:14" ht="15" customHeight="1" x14ac:dyDescent="0.25">
      <c r="A12" s="5" t="s">
        <v>264</v>
      </c>
      <c r="B12" s="6" t="s">
        <v>265</v>
      </c>
      <c r="C12" s="84">
        <v>2270000</v>
      </c>
      <c r="D12" s="84">
        <v>0</v>
      </c>
      <c r="E12" s="84">
        <v>0</v>
      </c>
      <c r="F12" s="198">
        <f t="shared" si="0"/>
        <v>2270000</v>
      </c>
      <c r="G12" s="144"/>
      <c r="H12" s="24"/>
      <c r="I12" s="24"/>
      <c r="J12" s="24"/>
      <c r="K12" s="24"/>
      <c r="L12" s="24"/>
      <c r="M12" s="24"/>
      <c r="N12" s="24"/>
    </row>
    <row r="13" spans="1:14" ht="15" customHeight="1" x14ac:dyDescent="0.25">
      <c r="A13" s="5" t="s">
        <v>266</v>
      </c>
      <c r="B13" s="6" t="s">
        <v>267</v>
      </c>
      <c r="C13" s="84"/>
      <c r="D13" s="84">
        <v>0</v>
      </c>
      <c r="E13" s="84">
        <v>0</v>
      </c>
      <c r="F13" s="198">
        <f t="shared" si="0"/>
        <v>0</v>
      </c>
      <c r="G13" s="144"/>
      <c r="H13" s="24"/>
      <c r="I13" s="24"/>
      <c r="J13" s="24"/>
      <c r="K13" s="24"/>
      <c r="L13" s="24"/>
      <c r="M13" s="24"/>
      <c r="N13" s="24"/>
    </row>
    <row r="14" spans="1:14" ht="15" customHeight="1" x14ac:dyDescent="0.25">
      <c r="A14" s="5" t="s">
        <v>659</v>
      </c>
      <c r="B14" s="6" t="s">
        <v>268</v>
      </c>
      <c r="C14" s="84"/>
      <c r="D14" s="84">
        <v>0</v>
      </c>
      <c r="E14" s="84">
        <v>0</v>
      </c>
      <c r="F14" s="198">
        <f t="shared" si="0"/>
        <v>0</v>
      </c>
      <c r="G14" s="144"/>
      <c r="H14" s="24"/>
      <c r="I14" s="24"/>
      <c r="J14" s="24"/>
      <c r="K14" s="24"/>
      <c r="L14" s="24"/>
      <c r="M14" s="24"/>
      <c r="N14" s="24"/>
    </row>
    <row r="15" spans="1:14" s="87" customFormat="1" ht="15" customHeight="1" x14ac:dyDescent="0.25">
      <c r="A15" s="7" t="s">
        <v>509</v>
      </c>
      <c r="B15" s="8" t="s">
        <v>269</v>
      </c>
      <c r="C15" s="88">
        <f>SUM(C8:C14)</f>
        <v>16981540</v>
      </c>
      <c r="D15" s="88">
        <f t="shared" ref="D15:E15" si="1">SUM(D8:D14)</f>
        <v>0</v>
      </c>
      <c r="E15" s="88">
        <f t="shared" si="1"/>
        <v>0</v>
      </c>
      <c r="F15" s="199">
        <f t="shared" si="0"/>
        <v>16981540</v>
      </c>
      <c r="G15" s="207"/>
      <c r="H15" s="208"/>
      <c r="I15" s="208"/>
      <c r="J15" s="208"/>
      <c r="K15" s="208"/>
      <c r="L15" s="208"/>
      <c r="M15" s="208"/>
      <c r="N15" s="208"/>
    </row>
    <row r="16" spans="1:14" ht="15" customHeight="1" x14ac:dyDescent="0.25">
      <c r="A16" s="5" t="s">
        <v>270</v>
      </c>
      <c r="B16" s="6" t="s">
        <v>271</v>
      </c>
      <c r="C16" s="84"/>
      <c r="D16" s="84">
        <v>0</v>
      </c>
      <c r="E16" s="84">
        <v>0</v>
      </c>
      <c r="F16" s="198">
        <f t="shared" si="0"/>
        <v>0</v>
      </c>
      <c r="G16" s="144"/>
      <c r="H16" s="24"/>
      <c r="I16" s="24"/>
      <c r="J16" s="24"/>
      <c r="K16" s="24"/>
      <c r="L16" s="24"/>
      <c r="M16" s="24"/>
      <c r="N16" s="24"/>
    </row>
    <row r="17" spans="1:14" ht="15" customHeight="1" x14ac:dyDescent="0.25">
      <c r="A17" s="5" t="s">
        <v>272</v>
      </c>
      <c r="B17" s="6" t="s">
        <v>273</v>
      </c>
      <c r="C17" s="84"/>
      <c r="D17" s="84">
        <v>0</v>
      </c>
      <c r="E17" s="84">
        <v>0</v>
      </c>
      <c r="F17" s="198">
        <f t="shared" si="0"/>
        <v>0</v>
      </c>
      <c r="G17" s="144"/>
      <c r="H17" s="24"/>
      <c r="I17" s="24"/>
      <c r="J17" s="24"/>
      <c r="K17" s="24"/>
      <c r="L17" s="24"/>
      <c r="M17" s="24"/>
      <c r="N17" s="24"/>
    </row>
    <row r="18" spans="1:14" ht="15" customHeight="1" x14ac:dyDescent="0.25">
      <c r="A18" s="5" t="s">
        <v>471</v>
      </c>
      <c r="B18" s="6" t="s">
        <v>274</v>
      </c>
      <c r="C18" s="84"/>
      <c r="D18" s="84">
        <v>0</v>
      </c>
      <c r="E18" s="84">
        <v>0</v>
      </c>
      <c r="F18" s="198">
        <f t="shared" si="0"/>
        <v>0</v>
      </c>
      <c r="G18" s="144"/>
      <c r="H18" s="24"/>
      <c r="I18" s="24"/>
      <c r="J18" s="24"/>
      <c r="K18" s="24"/>
      <c r="L18" s="24"/>
      <c r="M18" s="24"/>
      <c r="N18" s="24"/>
    </row>
    <row r="19" spans="1:14" ht="15" customHeight="1" x14ac:dyDescent="0.25">
      <c r="A19" s="5" t="s">
        <v>472</v>
      </c>
      <c r="B19" s="6" t="s">
        <v>275</v>
      </c>
      <c r="C19" s="84"/>
      <c r="D19" s="84">
        <v>0</v>
      </c>
      <c r="E19" s="84">
        <v>0</v>
      </c>
      <c r="F19" s="198">
        <f t="shared" si="0"/>
        <v>0</v>
      </c>
      <c r="G19" s="144"/>
      <c r="H19" s="24"/>
      <c r="I19" s="24"/>
      <c r="J19" s="24"/>
      <c r="K19" s="24"/>
      <c r="L19" s="24"/>
      <c r="M19" s="24"/>
      <c r="N19" s="24"/>
    </row>
    <row r="20" spans="1:14" ht="15" customHeight="1" x14ac:dyDescent="0.25">
      <c r="A20" s="5" t="s">
        <v>473</v>
      </c>
      <c r="B20" s="6" t="s">
        <v>276</v>
      </c>
      <c r="C20" s="84">
        <v>500000</v>
      </c>
      <c r="D20" s="84">
        <v>0</v>
      </c>
      <c r="E20" s="84">
        <v>0</v>
      </c>
      <c r="F20" s="198">
        <f t="shared" si="0"/>
        <v>500000</v>
      </c>
      <c r="G20" s="144"/>
      <c r="H20" s="24"/>
      <c r="I20" s="24"/>
      <c r="J20" s="24"/>
      <c r="K20" s="24"/>
      <c r="L20" s="24"/>
      <c r="M20" s="24"/>
      <c r="N20" s="24"/>
    </row>
    <row r="21" spans="1:14" s="87" customFormat="1" ht="15" customHeight="1" x14ac:dyDescent="0.25">
      <c r="A21" s="35" t="s">
        <v>510</v>
      </c>
      <c r="B21" s="43" t="s">
        <v>277</v>
      </c>
      <c r="C21" s="114">
        <f>SUM(C15:C20)</f>
        <v>17481540</v>
      </c>
      <c r="D21" s="114">
        <f t="shared" ref="D21:E21" si="2">SUM(D15:D20)</f>
        <v>0</v>
      </c>
      <c r="E21" s="114">
        <f t="shared" si="2"/>
        <v>0</v>
      </c>
      <c r="F21" s="199">
        <f t="shared" si="0"/>
        <v>17481540</v>
      </c>
      <c r="G21" s="207"/>
      <c r="H21" s="208"/>
      <c r="I21" s="208"/>
      <c r="J21" s="208"/>
      <c r="K21" s="208"/>
      <c r="L21" s="208"/>
      <c r="M21" s="208"/>
      <c r="N21" s="208"/>
    </row>
    <row r="22" spans="1:14" ht="15" customHeight="1" x14ac:dyDescent="0.25">
      <c r="A22" s="5" t="s">
        <v>477</v>
      </c>
      <c r="B22" s="6" t="s">
        <v>286</v>
      </c>
      <c r="C22" s="84"/>
      <c r="D22" s="84">
        <v>0</v>
      </c>
      <c r="E22" s="84">
        <v>0</v>
      </c>
      <c r="F22" s="198">
        <f t="shared" si="0"/>
        <v>0</v>
      </c>
      <c r="G22" s="144"/>
      <c r="H22" s="24"/>
      <c r="I22" s="24"/>
      <c r="J22" s="24"/>
      <c r="K22" s="24"/>
      <c r="L22" s="24"/>
      <c r="M22" s="24"/>
      <c r="N22" s="24"/>
    </row>
    <row r="23" spans="1:14" ht="15" customHeight="1" x14ac:dyDescent="0.25">
      <c r="A23" s="5" t="s">
        <v>478</v>
      </c>
      <c r="B23" s="6" t="s">
        <v>287</v>
      </c>
      <c r="C23" s="84"/>
      <c r="D23" s="84">
        <v>0</v>
      </c>
      <c r="E23" s="84">
        <v>0</v>
      </c>
      <c r="F23" s="198">
        <f t="shared" si="0"/>
        <v>0</v>
      </c>
      <c r="G23" s="144"/>
      <c r="H23" s="24"/>
      <c r="I23" s="24"/>
      <c r="J23" s="24"/>
      <c r="K23" s="24"/>
      <c r="L23" s="24"/>
      <c r="M23" s="24"/>
      <c r="N23" s="24"/>
    </row>
    <row r="24" spans="1:14" s="87" customFormat="1" ht="15" customHeight="1" x14ac:dyDescent="0.25">
      <c r="A24" s="7" t="s">
        <v>512</v>
      </c>
      <c r="B24" s="8" t="s">
        <v>288</v>
      </c>
      <c r="C24" s="88">
        <v>0</v>
      </c>
      <c r="D24" s="88">
        <f t="shared" ref="D24:E24" si="3">SUM(D22:D23)</f>
        <v>0</v>
      </c>
      <c r="E24" s="88">
        <f t="shared" si="3"/>
        <v>0</v>
      </c>
      <c r="F24" s="199">
        <f t="shared" si="0"/>
        <v>0</v>
      </c>
      <c r="G24" s="207"/>
      <c r="H24" s="208"/>
      <c r="I24" s="208"/>
      <c r="J24" s="208"/>
      <c r="K24" s="208"/>
      <c r="L24" s="208"/>
      <c r="M24" s="208"/>
      <c r="N24" s="208"/>
    </row>
    <row r="25" spans="1:14" ht="15" customHeight="1" x14ac:dyDescent="0.25">
      <c r="A25" s="7" t="s">
        <v>479</v>
      </c>
      <c r="B25" s="8" t="s">
        <v>289</v>
      </c>
      <c r="C25" s="88"/>
      <c r="D25" s="88">
        <v>0</v>
      </c>
      <c r="E25" s="88">
        <v>0</v>
      </c>
      <c r="F25" s="199">
        <f t="shared" si="0"/>
        <v>0</v>
      </c>
      <c r="G25" s="144"/>
      <c r="H25" s="24"/>
      <c r="I25" s="24"/>
      <c r="J25" s="24"/>
      <c r="K25" s="24"/>
      <c r="L25" s="24"/>
      <c r="M25" s="24"/>
      <c r="N25" s="24"/>
    </row>
    <row r="26" spans="1:14" ht="15" customHeight="1" x14ac:dyDescent="0.25">
      <c r="A26" s="7" t="s">
        <v>480</v>
      </c>
      <c r="B26" s="8" t="s">
        <v>290</v>
      </c>
      <c r="C26" s="88"/>
      <c r="D26" s="88">
        <v>0</v>
      </c>
      <c r="E26" s="88">
        <v>0</v>
      </c>
      <c r="F26" s="199">
        <f t="shared" si="0"/>
        <v>0</v>
      </c>
      <c r="G26" s="144"/>
      <c r="H26" s="24"/>
      <c r="I26" s="24"/>
      <c r="J26" s="24"/>
      <c r="K26" s="24"/>
      <c r="L26" s="24"/>
      <c r="M26" s="24"/>
      <c r="N26" s="24"/>
    </row>
    <row r="27" spans="1:14" ht="15" customHeight="1" x14ac:dyDescent="0.25">
      <c r="A27" s="7" t="s">
        <v>481</v>
      </c>
      <c r="B27" s="8" t="s">
        <v>291</v>
      </c>
      <c r="C27" s="88">
        <v>220000</v>
      </c>
      <c r="D27" s="88">
        <v>0</v>
      </c>
      <c r="E27" s="88">
        <v>0</v>
      </c>
      <c r="F27" s="199">
        <f t="shared" si="0"/>
        <v>220000</v>
      </c>
      <c r="G27" s="144"/>
      <c r="H27" s="24"/>
      <c r="I27" s="24"/>
      <c r="J27" s="24"/>
      <c r="K27" s="24"/>
      <c r="L27" s="24"/>
      <c r="M27" s="24"/>
      <c r="N27" s="24"/>
    </row>
    <row r="28" spans="1:14" ht="15" customHeight="1" x14ac:dyDescent="0.25">
      <c r="A28" s="5" t="s">
        <v>482</v>
      </c>
      <c r="B28" s="6" t="s">
        <v>292</v>
      </c>
      <c r="C28" s="84">
        <v>550000</v>
      </c>
      <c r="D28" s="84">
        <v>0</v>
      </c>
      <c r="E28" s="84">
        <v>0</v>
      </c>
      <c r="F28" s="198">
        <f t="shared" si="0"/>
        <v>550000</v>
      </c>
      <c r="G28" s="144"/>
      <c r="H28" s="24"/>
      <c r="I28" s="24"/>
      <c r="J28" s="24"/>
      <c r="K28" s="24"/>
      <c r="L28" s="24"/>
      <c r="M28" s="24"/>
      <c r="N28" s="24"/>
    </row>
    <row r="29" spans="1:14" ht="15" customHeight="1" x14ac:dyDescent="0.25">
      <c r="A29" s="5" t="s">
        <v>483</v>
      </c>
      <c r="B29" s="6" t="s">
        <v>295</v>
      </c>
      <c r="C29" s="84"/>
      <c r="D29" s="84">
        <v>0</v>
      </c>
      <c r="E29" s="84">
        <v>0</v>
      </c>
      <c r="F29" s="198">
        <f t="shared" si="0"/>
        <v>0</v>
      </c>
      <c r="G29" s="144"/>
      <c r="H29" s="24"/>
      <c r="I29" s="24"/>
      <c r="J29" s="24"/>
      <c r="K29" s="24"/>
      <c r="L29" s="24"/>
      <c r="M29" s="24"/>
      <c r="N29" s="24"/>
    </row>
    <row r="30" spans="1:14" ht="15" customHeight="1" x14ac:dyDescent="0.25">
      <c r="A30" s="5" t="s">
        <v>296</v>
      </c>
      <c r="B30" s="6" t="s">
        <v>297</v>
      </c>
      <c r="C30" s="84"/>
      <c r="D30" s="84">
        <v>0</v>
      </c>
      <c r="E30" s="84">
        <v>0</v>
      </c>
      <c r="F30" s="198">
        <f t="shared" si="0"/>
        <v>0</v>
      </c>
      <c r="G30" s="144"/>
      <c r="H30" s="24"/>
      <c r="I30" s="24"/>
      <c r="J30" s="24"/>
      <c r="K30" s="24"/>
      <c r="L30" s="24"/>
      <c r="M30" s="24"/>
      <c r="N30" s="24"/>
    </row>
    <row r="31" spans="1:14" ht="15" customHeight="1" x14ac:dyDescent="0.25">
      <c r="A31" s="5" t="s">
        <v>484</v>
      </c>
      <c r="B31" s="6" t="s">
        <v>298</v>
      </c>
      <c r="C31" s="84">
        <v>0</v>
      </c>
      <c r="D31" s="84">
        <v>0</v>
      </c>
      <c r="E31" s="84">
        <v>0</v>
      </c>
      <c r="F31" s="198">
        <f t="shared" si="0"/>
        <v>0</v>
      </c>
      <c r="G31" s="144"/>
      <c r="H31" s="24"/>
      <c r="I31" s="24"/>
      <c r="J31" s="24"/>
      <c r="K31" s="24"/>
      <c r="L31" s="24"/>
      <c r="M31" s="24"/>
      <c r="N31" s="24"/>
    </row>
    <row r="32" spans="1:14" ht="15" customHeight="1" x14ac:dyDescent="0.25">
      <c r="A32" s="5" t="s">
        <v>485</v>
      </c>
      <c r="B32" s="6" t="s">
        <v>303</v>
      </c>
      <c r="C32" s="84"/>
      <c r="D32" s="84">
        <v>0</v>
      </c>
      <c r="E32" s="84">
        <v>0</v>
      </c>
      <c r="F32" s="198">
        <f t="shared" si="0"/>
        <v>0</v>
      </c>
      <c r="G32" s="144"/>
      <c r="H32" s="24"/>
      <c r="I32" s="24"/>
      <c r="J32" s="24"/>
      <c r="K32" s="24"/>
      <c r="L32" s="24"/>
      <c r="M32" s="24"/>
      <c r="N32" s="24"/>
    </row>
    <row r="33" spans="1:14" s="87" customFormat="1" ht="15" customHeight="1" x14ac:dyDescent="0.25">
      <c r="A33" s="7" t="s">
        <v>513</v>
      </c>
      <c r="B33" s="8" t="s">
        <v>306</v>
      </c>
      <c r="C33" s="88">
        <f>SUM(C28:C32)</f>
        <v>550000</v>
      </c>
      <c r="D33" s="88">
        <f t="shared" ref="D33:E33" si="4">SUM(D28:D32)</f>
        <v>0</v>
      </c>
      <c r="E33" s="88">
        <f t="shared" si="4"/>
        <v>0</v>
      </c>
      <c r="F33" s="199">
        <f t="shared" si="0"/>
        <v>550000</v>
      </c>
      <c r="G33" s="207"/>
      <c r="H33" s="208"/>
      <c r="I33" s="208"/>
      <c r="J33" s="208"/>
      <c r="K33" s="208"/>
      <c r="L33" s="208"/>
      <c r="M33" s="208"/>
      <c r="N33" s="208"/>
    </row>
    <row r="34" spans="1:14" ht="15" customHeight="1" x14ac:dyDescent="0.25">
      <c r="A34" s="7" t="s">
        <v>486</v>
      </c>
      <c r="B34" s="8" t="s">
        <v>307</v>
      </c>
      <c r="C34" s="88">
        <v>15000</v>
      </c>
      <c r="D34" s="88">
        <v>0</v>
      </c>
      <c r="E34" s="88">
        <v>10000</v>
      </c>
      <c r="F34" s="199">
        <f t="shared" si="0"/>
        <v>25000</v>
      </c>
      <c r="G34" s="144"/>
      <c r="H34" s="24"/>
      <c r="I34" s="24"/>
      <c r="J34" s="24"/>
      <c r="K34" s="24"/>
      <c r="L34" s="24"/>
      <c r="M34" s="24"/>
      <c r="N34" s="24"/>
    </row>
    <row r="35" spans="1:14" s="87" customFormat="1" ht="15" customHeight="1" x14ac:dyDescent="0.25">
      <c r="A35" s="35" t="s">
        <v>514</v>
      </c>
      <c r="B35" s="43" t="s">
        <v>308</v>
      </c>
      <c r="C35" s="114">
        <f>C24+C25+C26+C27+C33+C34</f>
        <v>785000</v>
      </c>
      <c r="D35" s="114">
        <f t="shared" ref="D35:E35" si="5">D24+D25+D26+D27+D33+D34</f>
        <v>0</v>
      </c>
      <c r="E35" s="114">
        <f t="shared" si="5"/>
        <v>10000</v>
      </c>
      <c r="F35" s="200">
        <f t="shared" si="0"/>
        <v>795000</v>
      </c>
      <c r="G35" s="207"/>
      <c r="H35" s="208"/>
      <c r="I35" s="208"/>
      <c r="J35" s="208"/>
      <c r="K35" s="208"/>
      <c r="L35" s="208"/>
      <c r="M35" s="208"/>
      <c r="N35" s="208"/>
    </row>
    <row r="36" spans="1:14" ht="15" customHeight="1" x14ac:dyDescent="0.25">
      <c r="A36" s="13" t="s">
        <v>309</v>
      </c>
      <c r="B36" s="6" t="s">
        <v>310</v>
      </c>
      <c r="C36" s="84"/>
      <c r="D36" s="84">
        <v>0</v>
      </c>
      <c r="E36" s="84">
        <v>0</v>
      </c>
      <c r="F36" s="198">
        <f t="shared" si="0"/>
        <v>0</v>
      </c>
      <c r="G36" s="144"/>
      <c r="H36" s="24"/>
      <c r="I36" s="24"/>
      <c r="J36" s="24"/>
      <c r="K36" s="24"/>
      <c r="L36" s="24"/>
      <c r="M36" s="24"/>
      <c r="N36" s="24"/>
    </row>
    <row r="37" spans="1:14" ht="15" customHeight="1" x14ac:dyDescent="0.25">
      <c r="A37" s="13" t="s">
        <v>487</v>
      </c>
      <c r="B37" s="6" t="s">
        <v>311</v>
      </c>
      <c r="C37" s="84"/>
      <c r="D37" s="84">
        <v>0</v>
      </c>
      <c r="E37" s="84">
        <v>0</v>
      </c>
      <c r="F37" s="198">
        <f t="shared" si="0"/>
        <v>0</v>
      </c>
      <c r="G37" s="144"/>
      <c r="H37" s="24"/>
      <c r="I37" s="24"/>
      <c r="J37" s="24"/>
      <c r="K37" s="24"/>
      <c r="L37" s="24"/>
      <c r="M37" s="24"/>
      <c r="N37" s="24"/>
    </row>
    <row r="38" spans="1:14" ht="15" customHeight="1" x14ac:dyDescent="0.25">
      <c r="A38" s="13" t="s">
        <v>488</v>
      </c>
      <c r="B38" s="6" t="s">
        <v>312</v>
      </c>
      <c r="C38" s="84"/>
      <c r="D38" s="84">
        <v>0</v>
      </c>
      <c r="E38" s="84">
        <v>0</v>
      </c>
      <c r="F38" s="198">
        <f t="shared" si="0"/>
        <v>0</v>
      </c>
      <c r="G38" s="144"/>
      <c r="H38" s="24"/>
      <c r="I38" s="24"/>
      <c r="J38" s="24"/>
      <c r="K38" s="24"/>
      <c r="L38" s="24"/>
      <c r="M38" s="24"/>
      <c r="N38" s="24"/>
    </row>
    <row r="39" spans="1:14" ht="15" customHeight="1" x14ac:dyDescent="0.25">
      <c r="A39" s="13" t="s">
        <v>489</v>
      </c>
      <c r="B39" s="6" t="s">
        <v>313</v>
      </c>
      <c r="C39" s="84">
        <v>440000</v>
      </c>
      <c r="D39" s="84">
        <v>100000</v>
      </c>
      <c r="E39" s="84">
        <v>0</v>
      </c>
      <c r="F39" s="198">
        <f t="shared" si="0"/>
        <v>540000</v>
      </c>
      <c r="G39" s="144"/>
      <c r="H39" s="24"/>
      <c r="I39" s="24"/>
      <c r="J39" s="24"/>
      <c r="K39" s="24"/>
      <c r="L39" s="24"/>
      <c r="M39" s="24"/>
      <c r="N39" s="24"/>
    </row>
    <row r="40" spans="1:14" ht="15" customHeight="1" x14ac:dyDescent="0.25">
      <c r="A40" s="13" t="s">
        <v>314</v>
      </c>
      <c r="B40" s="6" t="s">
        <v>315</v>
      </c>
      <c r="C40" s="84"/>
      <c r="D40" s="84">
        <v>0</v>
      </c>
      <c r="E40" s="84">
        <v>0</v>
      </c>
      <c r="F40" s="198">
        <f t="shared" si="0"/>
        <v>0</v>
      </c>
      <c r="G40" s="144"/>
      <c r="H40" s="24"/>
      <c r="I40" s="24"/>
      <c r="J40" s="24"/>
      <c r="K40" s="24"/>
      <c r="L40" s="24"/>
      <c r="M40" s="24"/>
      <c r="N40" s="24"/>
    </row>
    <row r="41" spans="1:14" ht="15" customHeight="1" x14ac:dyDescent="0.25">
      <c r="A41" s="13" t="s">
        <v>316</v>
      </c>
      <c r="B41" s="6" t="s">
        <v>317</v>
      </c>
      <c r="C41" s="84"/>
      <c r="D41" s="84">
        <v>0</v>
      </c>
      <c r="E41" s="84">
        <v>0</v>
      </c>
      <c r="F41" s="198">
        <f t="shared" si="0"/>
        <v>0</v>
      </c>
      <c r="G41" s="144"/>
      <c r="H41" s="24"/>
      <c r="I41" s="24"/>
      <c r="J41" s="24"/>
      <c r="K41" s="24"/>
      <c r="L41" s="24"/>
      <c r="M41" s="24"/>
      <c r="N41" s="24"/>
    </row>
    <row r="42" spans="1:14" ht="15" customHeight="1" x14ac:dyDescent="0.25">
      <c r="A42" s="13" t="s">
        <v>318</v>
      </c>
      <c r="B42" s="6" t="s">
        <v>319</v>
      </c>
      <c r="C42" s="84"/>
      <c r="D42" s="84">
        <v>0</v>
      </c>
      <c r="E42" s="84">
        <v>0</v>
      </c>
      <c r="F42" s="198">
        <f t="shared" si="0"/>
        <v>0</v>
      </c>
      <c r="G42" s="144"/>
      <c r="H42" s="24"/>
      <c r="I42" s="24"/>
      <c r="J42" s="24"/>
      <c r="K42" s="24"/>
      <c r="L42" s="24"/>
      <c r="M42" s="24"/>
      <c r="N42" s="24"/>
    </row>
    <row r="43" spans="1:14" ht="15" customHeight="1" x14ac:dyDescent="0.25">
      <c r="A43" s="13" t="s">
        <v>490</v>
      </c>
      <c r="B43" s="6" t="s">
        <v>320</v>
      </c>
      <c r="C43" s="84"/>
      <c r="D43" s="84">
        <v>0</v>
      </c>
      <c r="E43" s="84">
        <v>0</v>
      </c>
      <c r="F43" s="198">
        <f t="shared" si="0"/>
        <v>0</v>
      </c>
      <c r="G43" s="144"/>
      <c r="H43" s="24"/>
      <c r="I43" s="24"/>
      <c r="J43" s="24"/>
      <c r="K43" s="24"/>
      <c r="L43" s="24"/>
      <c r="M43" s="24"/>
      <c r="N43" s="24"/>
    </row>
    <row r="44" spans="1:14" ht="15" customHeight="1" x14ac:dyDescent="0.25">
      <c r="A44" s="13" t="s">
        <v>491</v>
      </c>
      <c r="B44" s="6" t="s">
        <v>321</v>
      </c>
      <c r="C44" s="84"/>
      <c r="D44" s="84">
        <v>0</v>
      </c>
      <c r="E44" s="84">
        <v>0</v>
      </c>
      <c r="F44" s="198">
        <f t="shared" si="0"/>
        <v>0</v>
      </c>
      <c r="G44" s="144"/>
      <c r="H44" s="24"/>
      <c r="I44" s="24"/>
      <c r="J44" s="24"/>
      <c r="K44" s="24"/>
      <c r="L44" s="24"/>
      <c r="M44" s="24"/>
      <c r="N44" s="24"/>
    </row>
    <row r="45" spans="1:14" ht="15" customHeight="1" x14ac:dyDescent="0.25">
      <c r="A45" s="13" t="s">
        <v>694</v>
      </c>
      <c r="B45" s="6" t="s">
        <v>322</v>
      </c>
      <c r="C45" s="84"/>
      <c r="D45" s="84"/>
      <c r="E45" s="84"/>
      <c r="F45" s="198"/>
      <c r="G45" s="144"/>
      <c r="H45" s="24"/>
      <c r="I45" s="24"/>
      <c r="J45" s="24"/>
      <c r="K45" s="24"/>
      <c r="L45" s="24"/>
      <c r="M45" s="24"/>
      <c r="N45" s="24"/>
    </row>
    <row r="46" spans="1:14" ht="15" customHeight="1" x14ac:dyDescent="0.25">
      <c r="A46" s="13" t="s">
        <v>492</v>
      </c>
      <c r="B46" s="6" t="s">
        <v>693</v>
      </c>
      <c r="C46" s="84">
        <v>0</v>
      </c>
      <c r="D46" s="84">
        <v>0</v>
      </c>
      <c r="E46" s="84">
        <v>0</v>
      </c>
      <c r="F46" s="198">
        <f t="shared" si="0"/>
        <v>0</v>
      </c>
      <c r="G46" s="144"/>
      <c r="H46" s="24"/>
      <c r="I46" s="24"/>
      <c r="J46" s="24"/>
      <c r="K46" s="24"/>
      <c r="L46" s="24"/>
      <c r="M46" s="24"/>
      <c r="N46" s="24"/>
    </row>
    <row r="47" spans="1:14" s="87" customFormat="1" ht="15" customHeight="1" x14ac:dyDescent="0.25">
      <c r="A47" s="42" t="s">
        <v>515</v>
      </c>
      <c r="B47" s="43" t="s">
        <v>323</v>
      </c>
      <c r="C47" s="114">
        <f>SUM(C36:C46)</f>
        <v>440000</v>
      </c>
      <c r="D47" s="114">
        <f t="shared" ref="D47:E47" si="6">SUM(D36:D46)</f>
        <v>100000</v>
      </c>
      <c r="E47" s="114">
        <f t="shared" si="6"/>
        <v>0</v>
      </c>
      <c r="F47" s="200">
        <f t="shared" si="0"/>
        <v>540000</v>
      </c>
      <c r="G47" s="207"/>
      <c r="H47" s="208"/>
      <c r="I47" s="208"/>
      <c r="J47" s="208"/>
      <c r="K47" s="208"/>
      <c r="L47" s="208"/>
      <c r="M47" s="208"/>
      <c r="N47" s="208"/>
    </row>
    <row r="48" spans="1:14" ht="15" customHeight="1" x14ac:dyDescent="0.25">
      <c r="A48" s="13" t="s">
        <v>332</v>
      </c>
      <c r="B48" s="6" t="s">
        <v>333</v>
      </c>
      <c r="C48" s="84"/>
      <c r="D48" s="84">
        <v>0</v>
      </c>
      <c r="E48" s="84">
        <v>0</v>
      </c>
      <c r="F48" s="198">
        <f t="shared" si="0"/>
        <v>0</v>
      </c>
      <c r="G48" s="144"/>
      <c r="H48" s="24"/>
      <c r="I48" s="24"/>
      <c r="J48" s="24"/>
      <c r="K48" s="24"/>
      <c r="L48" s="24"/>
      <c r="M48" s="24"/>
      <c r="N48" s="24"/>
    </row>
    <row r="49" spans="1:14" ht="15" customHeight="1" x14ac:dyDescent="0.25">
      <c r="A49" s="5" t="s">
        <v>496</v>
      </c>
      <c r="B49" s="6" t="s">
        <v>334</v>
      </c>
      <c r="C49" s="84"/>
      <c r="D49" s="84">
        <v>0</v>
      </c>
      <c r="E49" s="84">
        <v>0</v>
      </c>
      <c r="F49" s="198">
        <f t="shared" si="0"/>
        <v>0</v>
      </c>
      <c r="G49" s="144"/>
      <c r="H49" s="24"/>
      <c r="I49" s="24"/>
      <c r="J49" s="24"/>
      <c r="K49" s="24"/>
      <c r="L49" s="24"/>
      <c r="M49" s="24"/>
      <c r="N49" s="24"/>
    </row>
    <row r="50" spans="1:14" ht="15" customHeight="1" x14ac:dyDescent="0.25">
      <c r="A50" s="13" t="s">
        <v>497</v>
      </c>
      <c r="B50" s="6" t="s">
        <v>660</v>
      </c>
      <c r="C50" s="84"/>
      <c r="D50" s="84">
        <v>0</v>
      </c>
      <c r="E50" s="84">
        <v>0</v>
      </c>
      <c r="F50" s="198">
        <f t="shared" si="0"/>
        <v>0</v>
      </c>
      <c r="G50" s="144"/>
      <c r="H50" s="24"/>
      <c r="I50" s="24"/>
      <c r="J50" s="24"/>
      <c r="K50" s="24"/>
      <c r="L50" s="24"/>
      <c r="M50" s="24"/>
      <c r="N50" s="24"/>
    </row>
    <row r="51" spans="1:14" s="87" customFormat="1" ht="15" customHeight="1" x14ac:dyDescent="0.25">
      <c r="A51" s="35" t="s">
        <v>517</v>
      </c>
      <c r="B51" s="43" t="s">
        <v>335</v>
      </c>
      <c r="C51" s="114"/>
      <c r="D51" s="114">
        <f t="shared" ref="D51:E51" si="7">SUM(D48:D50)</f>
        <v>0</v>
      </c>
      <c r="E51" s="114">
        <f t="shared" si="7"/>
        <v>0</v>
      </c>
      <c r="F51" s="200">
        <f t="shared" si="0"/>
        <v>0</v>
      </c>
      <c r="G51" s="207"/>
      <c r="H51" s="208"/>
      <c r="I51" s="208"/>
      <c r="J51" s="208"/>
      <c r="K51" s="208"/>
      <c r="L51" s="208"/>
      <c r="M51" s="208"/>
      <c r="N51" s="208"/>
    </row>
    <row r="52" spans="1:14" s="87" customFormat="1" ht="15" customHeight="1" x14ac:dyDescent="0.25">
      <c r="A52" s="171" t="s">
        <v>40</v>
      </c>
      <c r="B52" s="174"/>
      <c r="C52" s="175">
        <f>C21+C35+C47+C51</f>
        <v>18706540</v>
      </c>
      <c r="D52" s="175">
        <f t="shared" ref="D52:E52" si="8">D21+D35+D47+D51</f>
        <v>100000</v>
      </c>
      <c r="E52" s="175">
        <f t="shared" si="8"/>
        <v>10000</v>
      </c>
      <c r="F52" s="201">
        <f t="shared" si="0"/>
        <v>18816540</v>
      </c>
      <c r="G52" s="207"/>
      <c r="H52" s="208"/>
      <c r="I52" s="208"/>
      <c r="J52" s="208"/>
      <c r="K52" s="208"/>
      <c r="L52" s="208"/>
      <c r="M52" s="208"/>
      <c r="N52" s="208"/>
    </row>
    <row r="53" spans="1:14" ht="15" customHeight="1" x14ac:dyDescent="0.25">
      <c r="A53" s="5" t="s">
        <v>278</v>
      </c>
      <c r="B53" s="6" t="s">
        <v>279</v>
      </c>
      <c r="C53" s="84">
        <v>0</v>
      </c>
      <c r="D53" s="84">
        <v>0</v>
      </c>
      <c r="E53" s="84">
        <v>0</v>
      </c>
      <c r="F53" s="198">
        <f t="shared" si="0"/>
        <v>0</v>
      </c>
      <c r="G53" s="144"/>
      <c r="H53" s="24"/>
      <c r="I53" s="24"/>
      <c r="J53" s="24"/>
      <c r="K53" s="24"/>
      <c r="L53" s="24"/>
      <c r="M53" s="24"/>
      <c r="N53" s="24"/>
    </row>
    <row r="54" spans="1:14" ht="15" customHeight="1" x14ac:dyDescent="0.25">
      <c r="A54" s="5" t="s">
        <v>280</v>
      </c>
      <c r="B54" s="6" t="s">
        <v>281</v>
      </c>
      <c r="C54" s="84"/>
      <c r="D54" s="84">
        <v>0</v>
      </c>
      <c r="E54" s="84">
        <v>0</v>
      </c>
      <c r="F54" s="198">
        <f t="shared" si="0"/>
        <v>0</v>
      </c>
      <c r="G54" s="144"/>
      <c r="H54" s="24"/>
      <c r="I54" s="24"/>
      <c r="J54" s="24"/>
      <c r="K54" s="24"/>
      <c r="L54" s="24"/>
      <c r="M54" s="24"/>
      <c r="N54" s="24"/>
    </row>
    <row r="55" spans="1:14" ht="15" customHeight="1" x14ac:dyDescent="0.25">
      <c r="A55" s="5" t="s">
        <v>474</v>
      </c>
      <c r="B55" s="6" t="s">
        <v>282</v>
      </c>
      <c r="C55" s="84"/>
      <c r="D55" s="84">
        <v>0</v>
      </c>
      <c r="E55" s="84">
        <v>0</v>
      </c>
      <c r="F55" s="198">
        <f t="shared" si="0"/>
        <v>0</v>
      </c>
      <c r="G55" s="144"/>
      <c r="H55" s="24"/>
      <c r="I55" s="24"/>
      <c r="J55" s="24"/>
      <c r="K55" s="24"/>
      <c r="L55" s="24"/>
      <c r="M55" s="24"/>
      <c r="N55" s="24"/>
    </row>
    <row r="56" spans="1:14" ht="15" customHeight="1" x14ac:dyDescent="0.25">
      <c r="A56" s="5" t="s">
        <v>475</v>
      </c>
      <c r="B56" s="6" t="s">
        <v>283</v>
      </c>
      <c r="C56" s="84"/>
      <c r="D56" s="84">
        <v>0</v>
      </c>
      <c r="E56" s="84">
        <v>0</v>
      </c>
      <c r="F56" s="198">
        <f t="shared" si="0"/>
        <v>0</v>
      </c>
      <c r="G56" s="144"/>
      <c r="H56" s="24"/>
      <c r="I56" s="24"/>
      <c r="J56" s="24"/>
      <c r="K56" s="24"/>
      <c r="L56" s="24"/>
      <c r="M56" s="24"/>
      <c r="N56" s="24"/>
    </row>
    <row r="57" spans="1:14" ht="15" customHeight="1" x14ac:dyDescent="0.25">
      <c r="A57" s="5" t="s">
        <v>476</v>
      </c>
      <c r="B57" s="6" t="s">
        <v>284</v>
      </c>
      <c r="C57" s="111">
        <v>0</v>
      </c>
      <c r="D57" s="84">
        <v>0</v>
      </c>
      <c r="E57" s="84">
        <v>0</v>
      </c>
      <c r="F57" s="198">
        <f>SUM(D57:E57)</f>
        <v>0</v>
      </c>
      <c r="G57" s="144"/>
      <c r="H57" s="24"/>
      <c r="I57" s="24"/>
      <c r="J57" s="24"/>
      <c r="K57" s="24"/>
      <c r="L57" s="24"/>
      <c r="M57" s="24"/>
      <c r="N57" s="24"/>
    </row>
    <row r="58" spans="1:14" s="87" customFormat="1" ht="15" customHeight="1" x14ac:dyDescent="0.25">
      <c r="A58" s="35" t="s">
        <v>511</v>
      </c>
      <c r="B58" s="43" t="s">
        <v>285</v>
      </c>
      <c r="C58" s="88">
        <f>SUM(C53:C57)</f>
        <v>0</v>
      </c>
      <c r="D58" s="88">
        <f t="shared" ref="D58:E58" si="9">SUM(D53:D57)</f>
        <v>0</v>
      </c>
      <c r="E58" s="88">
        <f t="shared" si="9"/>
        <v>0</v>
      </c>
      <c r="F58" s="199">
        <f t="shared" si="0"/>
        <v>0</v>
      </c>
      <c r="G58" s="207"/>
      <c r="H58" s="208"/>
      <c r="I58" s="208"/>
      <c r="J58" s="208"/>
      <c r="K58" s="208"/>
      <c r="L58" s="208"/>
      <c r="M58" s="208"/>
      <c r="N58" s="208"/>
    </row>
    <row r="59" spans="1:14" ht="15" customHeight="1" x14ac:dyDescent="0.25">
      <c r="A59" s="13" t="s">
        <v>493</v>
      </c>
      <c r="B59" s="6" t="s">
        <v>324</v>
      </c>
      <c r="C59" s="84"/>
      <c r="D59" s="84">
        <v>0</v>
      </c>
      <c r="E59" s="84">
        <v>0</v>
      </c>
      <c r="F59" s="198">
        <f t="shared" si="0"/>
        <v>0</v>
      </c>
      <c r="G59" s="144"/>
      <c r="H59" s="24"/>
      <c r="I59" s="24"/>
      <c r="J59" s="24"/>
      <c r="K59" s="24"/>
      <c r="L59" s="24"/>
      <c r="M59" s="24"/>
      <c r="N59" s="24"/>
    </row>
    <row r="60" spans="1:14" ht="15" customHeight="1" x14ac:dyDescent="0.25">
      <c r="A60" s="13" t="s">
        <v>494</v>
      </c>
      <c r="B60" s="6" t="s">
        <v>325</v>
      </c>
      <c r="C60" s="84"/>
      <c r="D60" s="84">
        <v>0</v>
      </c>
      <c r="E60" s="84">
        <v>0</v>
      </c>
      <c r="F60" s="198">
        <f t="shared" si="0"/>
        <v>0</v>
      </c>
      <c r="G60" s="144"/>
      <c r="H60" s="24"/>
      <c r="I60" s="24"/>
      <c r="J60" s="24"/>
      <c r="K60" s="24"/>
      <c r="L60" s="24"/>
      <c r="M60" s="24"/>
      <c r="N60" s="24"/>
    </row>
    <row r="61" spans="1:14" ht="15" customHeight="1" x14ac:dyDescent="0.25">
      <c r="A61" s="13" t="s">
        <v>326</v>
      </c>
      <c r="B61" s="6" t="s">
        <v>327</v>
      </c>
      <c r="C61" s="84"/>
      <c r="D61" s="84">
        <v>0</v>
      </c>
      <c r="E61" s="84">
        <v>0</v>
      </c>
      <c r="F61" s="198">
        <f t="shared" si="0"/>
        <v>0</v>
      </c>
      <c r="G61" s="144"/>
      <c r="H61" s="24"/>
      <c r="I61" s="24"/>
      <c r="J61" s="24"/>
      <c r="K61" s="24"/>
      <c r="L61" s="24"/>
      <c r="M61" s="24"/>
      <c r="N61" s="24"/>
    </row>
    <row r="62" spans="1:14" ht="15" customHeight="1" x14ac:dyDescent="0.25">
      <c r="A62" s="13" t="s">
        <v>495</v>
      </c>
      <c r="B62" s="6" t="s">
        <v>328</v>
      </c>
      <c r="C62" s="84"/>
      <c r="D62" s="84">
        <v>0</v>
      </c>
      <c r="E62" s="84">
        <v>0</v>
      </c>
      <c r="F62" s="198">
        <f t="shared" si="0"/>
        <v>0</v>
      </c>
      <c r="G62" s="144"/>
      <c r="H62" s="24"/>
      <c r="I62" s="24"/>
      <c r="J62" s="24"/>
      <c r="K62" s="24"/>
      <c r="L62" s="24"/>
      <c r="M62" s="24"/>
      <c r="N62" s="24"/>
    </row>
    <row r="63" spans="1:14" ht="15" customHeight="1" x14ac:dyDescent="0.25">
      <c r="A63" s="13" t="s">
        <v>329</v>
      </c>
      <c r="B63" s="6" t="s">
        <v>330</v>
      </c>
      <c r="C63" s="88"/>
      <c r="D63" s="84">
        <v>0</v>
      </c>
      <c r="E63" s="84">
        <v>0</v>
      </c>
      <c r="F63" s="198">
        <f t="shared" si="0"/>
        <v>0</v>
      </c>
      <c r="G63" s="144"/>
      <c r="H63" s="24"/>
      <c r="I63" s="24"/>
      <c r="J63" s="24"/>
      <c r="K63" s="24"/>
      <c r="L63" s="24"/>
      <c r="M63" s="24"/>
      <c r="N63" s="24"/>
    </row>
    <row r="64" spans="1:14" s="87" customFormat="1" ht="15" customHeight="1" x14ac:dyDescent="0.25">
      <c r="A64" s="35" t="s">
        <v>516</v>
      </c>
      <c r="B64" s="43" t="s">
        <v>331</v>
      </c>
      <c r="C64" s="84">
        <v>0</v>
      </c>
      <c r="D64" s="88">
        <f t="shared" ref="D64:E64" si="10">SUM(D59:D63)</f>
        <v>0</v>
      </c>
      <c r="E64" s="88">
        <f t="shared" si="10"/>
        <v>0</v>
      </c>
      <c r="F64" s="199">
        <f t="shared" si="0"/>
        <v>0</v>
      </c>
      <c r="G64" s="207"/>
      <c r="H64" s="208"/>
      <c r="I64" s="208"/>
      <c r="J64" s="208"/>
      <c r="K64" s="208"/>
      <c r="L64" s="208"/>
      <c r="M64" s="208"/>
      <c r="N64" s="208"/>
    </row>
    <row r="65" spans="1:14" ht="15" customHeight="1" x14ac:dyDescent="0.25">
      <c r="A65" s="13" t="s">
        <v>336</v>
      </c>
      <c r="B65" s="6" t="s">
        <v>337</v>
      </c>
      <c r="C65" s="84"/>
      <c r="D65" s="84">
        <v>0</v>
      </c>
      <c r="E65" s="84">
        <v>0</v>
      </c>
      <c r="F65" s="198">
        <f t="shared" si="0"/>
        <v>0</v>
      </c>
      <c r="G65" s="144"/>
      <c r="H65" s="24"/>
      <c r="I65" s="24"/>
      <c r="J65" s="24"/>
      <c r="K65" s="24"/>
      <c r="L65" s="24"/>
      <c r="M65" s="24"/>
      <c r="N65" s="24"/>
    </row>
    <row r="66" spans="1:14" ht="15" customHeight="1" x14ac:dyDescent="0.25">
      <c r="A66" s="5" t="s">
        <v>498</v>
      </c>
      <c r="B66" s="6" t="s">
        <v>338</v>
      </c>
      <c r="C66" s="84"/>
      <c r="D66" s="84">
        <v>0</v>
      </c>
      <c r="E66" s="84">
        <v>0</v>
      </c>
      <c r="F66" s="198">
        <f t="shared" si="0"/>
        <v>0</v>
      </c>
      <c r="G66" s="144"/>
      <c r="H66" s="24"/>
      <c r="I66" s="24"/>
      <c r="J66" s="24"/>
      <c r="K66" s="24"/>
      <c r="L66" s="24"/>
      <c r="M66" s="24"/>
      <c r="N66" s="24"/>
    </row>
    <row r="67" spans="1:14" ht="15" customHeight="1" x14ac:dyDescent="0.25">
      <c r="A67" s="13" t="s">
        <v>499</v>
      </c>
      <c r="B67" s="6" t="s">
        <v>339</v>
      </c>
      <c r="C67" s="84"/>
      <c r="D67" s="84">
        <v>0</v>
      </c>
      <c r="E67" s="84">
        <v>0</v>
      </c>
      <c r="F67" s="198">
        <f t="shared" si="0"/>
        <v>0</v>
      </c>
      <c r="G67" s="144"/>
      <c r="H67" s="24"/>
      <c r="I67" s="24"/>
      <c r="J67" s="24"/>
      <c r="K67" s="24"/>
      <c r="L67" s="24"/>
      <c r="M67" s="24"/>
      <c r="N67" s="24"/>
    </row>
    <row r="68" spans="1:14" s="87" customFormat="1" ht="15" customHeight="1" x14ac:dyDescent="0.25">
      <c r="A68" s="35" t="s">
        <v>519</v>
      </c>
      <c r="B68" s="43" t="s">
        <v>340</v>
      </c>
      <c r="C68" s="88"/>
      <c r="D68" s="88">
        <f t="shared" ref="D68:E68" si="11">SUM(D65:D67)</f>
        <v>0</v>
      </c>
      <c r="E68" s="88">
        <f t="shared" si="11"/>
        <v>0</v>
      </c>
      <c r="F68" s="199">
        <f t="shared" si="0"/>
        <v>0</v>
      </c>
      <c r="G68" s="207"/>
      <c r="H68" s="208"/>
      <c r="I68" s="208"/>
      <c r="J68" s="208"/>
      <c r="K68" s="208"/>
      <c r="L68" s="208"/>
      <c r="M68" s="208"/>
      <c r="N68" s="208"/>
    </row>
    <row r="69" spans="1:14" s="87" customFormat="1" ht="15" customHeight="1" x14ac:dyDescent="0.25">
      <c r="A69" s="171" t="s">
        <v>41</v>
      </c>
      <c r="B69" s="174"/>
      <c r="C69" s="175">
        <f>C58+C64+C68</f>
        <v>0</v>
      </c>
      <c r="D69" s="175">
        <f t="shared" ref="D69:E69" si="12">D58+D64+D68</f>
        <v>0</v>
      </c>
      <c r="E69" s="175">
        <f t="shared" si="12"/>
        <v>0</v>
      </c>
      <c r="F69" s="201">
        <f t="shared" si="0"/>
        <v>0</v>
      </c>
      <c r="G69" s="207"/>
      <c r="H69" s="208"/>
      <c r="I69" s="208"/>
      <c r="J69" s="208"/>
      <c r="K69" s="208"/>
      <c r="L69" s="208"/>
      <c r="M69" s="208"/>
      <c r="N69" s="208"/>
    </row>
    <row r="70" spans="1:14" s="87" customFormat="1" ht="15.75" x14ac:dyDescent="0.25">
      <c r="A70" s="128" t="s">
        <v>518</v>
      </c>
      <c r="B70" s="122" t="s">
        <v>341</v>
      </c>
      <c r="C70" s="124">
        <f>C52+C69</f>
        <v>18706540</v>
      </c>
      <c r="D70" s="124">
        <f t="shared" ref="D70:E70" si="13">D21+D35+D47+D51+D58+D64+D68</f>
        <v>100000</v>
      </c>
      <c r="E70" s="124">
        <f t="shared" si="13"/>
        <v>10000</v>
      </c>
      <c r="F70" s="202">
        <f t="shared" si="0"/>
        <v>18816540</v>
      </c>
      <c r="G70" s="207"/>
      <c r="H70" s="208"/>
      <c r="I70" s="208"/>
      <c r="J70" s="208"/>
      <c r="K70" s="208"/>
      <c r="L70" s="208"/>
      <c r="M70" s="208"/>
      <c r="N70" s="208"/>
    </row>
    <row r="71" spans="1:14" s="87" customFormat="1" ht="15.75" x14ac:dyDescent="0.25">
      <c r="A71" s="176" t="s">
        <v>42</v>
      </c>
      <c r="B71" s="177"/>
      <c r="C71" s="178">
        <f>C52-'2. melléklet'!C76</f>
        <v>-5533054</v>
      </c>
      <c r="D71" s="178">
        <f>D52-'2. melléklet'!D76</f>
        <v>100000</v>
      </c>
      <c r="E71" s="178">
        <f>E52-'2. melléklet'!E76</f>
        <v>-10000</v>
      </c>
      <c r="F71" s="203">
        <f>SUM(C71:E71)</f>
        <v>-5443054</v>
      </c>
      <c r="G71" s="207"/>
      <c r="H71" s="208"/>
      <c r="I71" s="208"/>
      <c r="J71" s="208"/>
      <c r="K71" s="208"/>
      <c r="L71" s="208"/>
      <c r="M71" s="208"/>
      <c r="N71" s="208"/>
    </row>
    <row r="72" spans="1:14" s="87" customFormat="1" ht="15.75" x14ac:dyDescent="0.25">
      <c r="A72" s="176" t="s">
        <v>43</v>
      </c>
      <c r="B72" s="177"/>
      <c r="C72" s="178">
        <f>C69-'2. melléklet'!C100</f>
        <v>-13925700</v>
      </c>
      <c r="D72" s="178">
        <f>D69-'2. melléklet'!D100</f>
        <v>0</v>
      </c>
      <c r="E72" s="178">
        <f>E69-'2. melléklet'!E100</f>
        <v>0</v>
      </c>
      <c r="F72" s="203">
        <f>SUM(C72:E72)</f>
        <v>-13925700</v>
      </c>
      <c r="G72" s="207"/>
      <c r="H72" s="208"/>
      <c r="I72" s="208"/>
      <c r="J72" s="208"/>
      <c r="K72" s="208"/>
      <c r="L72" s="208"/>
      <c r="M72" s="208"/>
      <c r="N72" s="208"/>
    </row>
    <row r="73" spans="1:14" x14ac:dyDescent="0.25">
      <c r="A73" s="33" t="s">
        <v>500</v>
      </c>
      <c r="B73" s="5" t="s">
        <v>342</v>
      </c>
      <c r="C73" s="84"/>
      <c r="D73" s="84">
        <v>0</v>
      </c>
      <c r="E73" s="84">
        <v>0</v>
      </c>
      <c r="F73" s="198">
        <f t="shared" si="0"/>
        <v>0</v>
      </c>
      <c r="G73" s="144"/>
      <c r="H73" s="24"/>
      <c r="I73" s="24"/>
      <c r="J73" s="24"/>
      <c r="K73" s="24"/>
      <c r="L73" s="24"/>
      <c r="M73" s="24"/>
      <c r="N73" s="24"/>
    </row>
    <row r="74" spans="1:14" x14ac:dyDescent="0.25">
      <c r="A74" s="13" t="s">
        <v>343</v>
      </c>
      <c r="B74" s="5" t="s">
        <v>344</v>
      </c>
      <c r="C74" s="84"/>
      <c r="D74" s="84">
        <v>0</v>
      </c>
      <c r="E74" s="84">
        <v>0</v>
      </c>
      <c r="F74" s="198">
        <f t="shared" si="0"/>
        <v>0</v>
      </c>
      <c r="G74" s="144"/>
      <c r="H74" s="24"/>
      <c r="I74" s="24"/>
      <c r="J74" s="24"/>
      <c r="K74" s="24"/>
      <c r="L74" s="24"/>
      <c r="M74" s="24"/>
      <c r="N74" s="24"/>
    </row>
    <row r="75" spans="1:14" x14ac:dyDescent="0.25">
      <c r="A75" s="33" t="s">
        <v>501</v>
      </c>
      <c r="B75" s="5" t="s">
        <v>345</v>
      </c>
      <c r="C75" s="84"/>
      <c r="D75" s="84">
        <v>0</v>
      </c>
      <c r="E75" s="84">
        <v>0</v>
      </c>
      <c r="F75" s="198">
        <f t="shared" ref="F75:F100" si="14">SUM(C75:E75)</f>
        <v>0</v>
      </c>
      <c r="G75" s="144"/>
      <c r="H75" s="24"/>
      <c r="I75" s="24"/>
      <c r="J75" s="24"/>
      <c r="K75" s="24"/>
      <c r="L75" s="24"/>
      <c r="M75" s="24"/>
      <c r="N75" s="24"/>
    </row>
    <row r="76" spans="1:14" s="87" customFormat="1" x14ac:dyDescent="0.25">
      <c r="A76" s="15" t="s">
        <v>520</v>
      </c>
      <c r="B76" s="7" t="s">
        <v>346</v>
      </c>
      <c r="C76" s="88"/>
      <c r="D76" s="88">
        <f t="shared" ref="D76:E76" si="15">SUM(D73:D75)</f>
        <v>0</v>
      </c>
      <c r="E76" s="88">
        <f t="shared" si="15"/>
        <v>0</v>
      </c>
      <c r="F76" s="199">
        <f t="shared" si="14"/>
        <v>0</v>
      </c>
      <c r="G76" s="207"/>
      <c r="H76" s="208"/>
      <c r="I76" s="208"/>
      <c r="J76" s="208"/>
      <c r="K76" s="208"/>
      <c r="L76" s="208"/>
      <c r="M76" s="208"/>
      <c r="N76" s="208"/>
    </row>
    <row r="77" spans="1:14" x14ac:dyDescent="0.25">
      <c r="A77" s="13" t="s">
        <v>502</v>
      </c>
      <c r="B77" s="5" t="s">
        <v>347</v>
      </c>
      <c r="C77" s="84"/>
      <c r="D77" s="84">
        <v>0</v>
      </c>
      <c r="E77" s="84">
        <v>0</v>
      </c>
      <c r="F77" s="198">
        <f t="shared" si="14"/>
        <v>0</v>
      </c>
      <c r="G77" s="144"/>
      <c r="H77" s="24"/>
      <c r="I77" s="24"/>
      <c r="J77" s="24"/>
      <c r="K77" s="24"/>
      <c r="L77" s="24"/>
      <c r="M77" s="24"/>
      <c r="N77" s="24"/>
    </row>
    <row r="78" spans="1:14" x14ac:dyDescent="0.25">
      <c r="A78" s="33" t="s">
        <v>348</v>
      </c>
      <c r="B78" s="5" t="s">
        <v>349</v>
      </c>
      <c r="C78" s="84"/>
      <c r="D78" s="84">
        <v>0</v>
      </c>
      <c r="E78" s="84">
        <v>0</v>
      </c>
      <c r="F78" s="198">
        <f t="shared" si="14"/>
        <v>0</v>
      </c>
      <c r="G78" s="144"/>
      <c r="H78" s="24"/>
      <c r="I78" s="24"/>
      <c r="J78" s="24"/>
      <c r="K78" s="24"/>
      <c r="L78" s="24"/>
      <c r="M78" s="24"/>
      <c r="N78" s="24"/>
    </row>
    <row r="79" spans="1:14" x14ac:dyDescent="0.25">
      <c r="A79" s="13" t="s">
        <v>503</v>
      </c>
      <c r="B79" s="5" t="s">
        <v>350</v>
      </c>
      <c r="C79" s="84">
        <v>0</v>
      </c>
      <c r="D79" s="84">
        <v>0</v>
      </c>
      <c r="E79" s="84">
        <v>0</v>
      </c>
      <c r="F79" s="198">
        <f t="shared" si="14"/>
        <v>0</v>
      </c>
      <c r="G79" s="144"/>
      <c r="H79" s="24"/>
      <c r="I79" s="24"/>
      <c r="J79" s="24"/>
      <c r="K79" s="24"/>
      <c r="L79" s="24"/>
      <c r="M79" s="24"/>
      <c r="N79" s="24"/>
    </row>
    <row r="80" spans="1:14" x14ac:dyDescent="0.25">
      <c r="A80" s="33" t="s">
        <v>351</v>
      </c>
      <c r="B80" s="5" t="s">
        <v>352</v>
      </c>
      <c r="C80" s="84"/>
      <c r="D80" s="84">
        <v>0</v>
      </c>
      <c r="E80" s="84">
        <v>0</v>
      </c>
      <c r="F80" s="198">
        <f t="shared" si="14"/>
        <v>0</v>
      </c>
      <c r="G80" s="144"/>
      <c r="H80" s="24"/>
      <c r="I80" s="24"/>
      <c r="J80" s="24"/>
      <c r="K80" s="24"/>
      <c r="L80" s="24"/>
      <c r="M80" s="24"/>
      <c r="N80" s="24"/>
    </row>
    <row r="81" spans="1:14" s="87" customFormat="1" x14ac:dyDescent="0.25">
      <c r="A81" s="14" t="s">
        <v>521</v>
      </c>
      <c r="B81" s="7" t="s">
        <v>353</v>
      </c>
      <c r="C81" s="88"/>
      <c r="D81" s="88">
        <f t="shared" ref="D81:E81" si="16">SUM(D77:D80)</f>
        <v>0</v>
      </c>
      <c r="E81" s="88">
        <f t="shared" si="16"/>
        <v>0</v>
      </c>
      <c r="F81" s="199">
        <f t="shared" si="14"/>
        <v>0</v>
      </c>
      <c r="G81" s="207"/>
      <c r="H81" s="208"/>
      <c r="I81" s="208"/>
      <c r="J81" s="208"/>
      <c r="K81" s="208"/>
      <c r="L81" s="208"/>
      <c r="M81" s="208"/>
      <c r="N81" s="208"/>
    </row>
    <row r="82" spans="1:14" x14ac:dyDescent="0.25">
      <c r="A82" s="5" t="s">
        <v>628</v>
      </c>
      <c r="B82" s="5" t="s">
        <v>354</v>
      </c>
      <c r="C82" s="84">
        <v>20000000</v>
      </c>
      <c r="D82" s="84">
        <v>0</v>
      </c>
      <c r="E82" s="84">
        <v>0</v>
      </c>
      <c r="F82" s="198">
        <f t="shared" si="14"/>
        <v>20000000</v>
      </c>
      <c r="G82" s="144"/>
      <c r="H82" s="24"/>
      <c r="I82" s="24"/>
      <c r="J82" s="24"/>
      <c r="K82" s="24"/>
      <c r="L82" s="24"/>
      <c r="M82" s="24"/>
      <c r="N82" s="24"/>
    </row>
    <row r="83" spans="1:14" x14ac:dyDescent="0.25">
      <c r="A83" s="5" t="s">
        <v>629</v>
      </c>
      <c r="B83" s="5" t="s">
        <v>354</v>
      </c>
      <c r="C83" s="84"/>
      <c r="D83" s="84">
        <v>0</v>
      </c>
      <c r="E83" s="84">
        <v>0</v>
      </c>
      <c r="F83" s="198">
        <f t="shared" si="14"/>
        <v>0</v>
      </c>
      <c r="G83" s="144"/>
      <c r="H83" s="24"/>
      <c r="I83" s="24"/>
      <c r="J83" s="24"/>
      <c r="K83" s="24"/>
      <c r="L83" s="24"/>
      <c r="M83" s="24"/>
      <c r="N83" s="24"/>
    </row>
    <row r="84" spans="1:14" x14ac:dyDescent="0.25">
      <c r="A84" s="5" t="s">
        <v>626</v>
      </c>
      <c r="B84" s="5" t="s">
        <v>355</v>
      </c>
      <c r="C84" s="84"/>
      <c r="D84" s="84">
        <v>0</v>
      </c>
      <c r="E84" s="84">
        <v>0</v>
      </c>
      <c r="F84" s="198">
        <f t="shared" si="14"/>
        <v>0</v>
      </c>
      <c r="G84" s="144"/>
      <c r="H84" s="24"/>
      <c r="I84" s="24"/>
      <c r="J84" s="24"/>
      <c r="K84" s="24"/>
      <c r="L84" s="24"/>
      <c r="M84" s="24"/>
      <c r="N84" s="24"/>
    </row>
    <row r="85" spans="1:14" x14ac:dyDescent="0.25">
      <c r="A85" s="5" t="s">
        <v>627</v>
      </c>
      <c r="B85" s="5" t="s">
        <v>355</v>
      </c>
      <c r="C85" s="84"/>
      <c r="D85" s="84">
        <v>0</v>
      </c>
      <c r="E85" s="84">
        <v>0</v>
      </c>
      <c r="F85" s="198">
        <f t="shared" si="14"/>
        <v>0</v>
      </c>
      <c r="G85" s="144"/>
      <c r="H85" s="24"/>
      <c r="I85" s="24"/>
      <c r="J85" s="24"/>
      <c r="K85" s="24"/>
      <c r="L85" s="24"/>
      <c r="M85" s="24"/>
      <c r="N85" s="24"/>
    </row>
    <row r="86" spans="1:14" s="87" customFormat="1" x14ac:dyDescent="0.25">
      <c r="A86" s="7" t="s">
        <v>522</v>
      </c>
      <c r="B86" s="7" t="s">
        <v>356</v>
      </c>
      <c r="C86" s="88">
        <f>SUM(C82:C85)</f>
        <v>20000000</v>
      </c>
      <c r="D86" s="88">
        <f t="shared" ref="D86:E86" si="17">SUM(D82:D85)</f>
        <v>0</v>
      </c>
      <c r="E86" s="88">
        <f t="shared" si="17"/>
        <v>0</v>
      </c>
      <c r="F86" s="199">
        <f t="shared" si="14"/>
        <v>20000000</v>
      </c>
      <c r="G86" s="207"/>
      <c r="H86" s="208"/>
      <c r="I86" s="208"/>
      <c r="J86" s="208"/>
      <c r="K86" s="208"/>
      <c r="L86" s="208"/>
      <c r="M86" s="208"/>
      <c r="N86" s="208"/>
    </row>
    <row r="87" spans="1:14" s="87" customFormat="1" x14ac:dyDescent="0.25">
      <c r="A87" s="14" t="s">
        <v>357</v>
      </c>
      <c r="B87" s="7" t="s">
        <v>358</v>
      </c>
      <c r="C87" s="88"/>
      <c r="D87" s="88">
        <v>0</v>
      </c>
      <c r="E87" s="88">
        <v>0</v>
      </c>
      <c r="F87" s="199">
        <f t="shared" si="14"/>
        <v>0</v>
      </c>
      <c r="G87" s="207"/>
      <c r="H87" s="208"/>
      <c r="I87" s="208"/>
      <c r="J87" s="208"/>
      <c r="K87" s="208"/>
      <c r="L87" s="208"/>
      <c r="M87" s="208"/>
      <c r="N87" s="208"/>
    </row>
    <row r="88" spans="1:14" s="87" customFormat="1" x14ac:dyDescent="0.25">
      <c r="A88" s="14" t="s">
        <v>359</v>
      </c>
      <c r="B88" s="7" t="s">
        <v>360</v>
      </c>
      <c r="C88" s="88"/>
      <c r="D88" s="88">
        <v>0</v>
      </c>
      <c r="E88" s="88">
        <v>0</v>
      </c>
      <c r="F88" s="199">
        <f t="shared" si="14"/>
        <v>0</v>
      </c>
      <c r="G88" s="207"/>
      <c r="H88" s="208"/>
      <c r="I88" s="208"/>
      <c r="J88" s="208"/>
      <c r="K88" s="208"/>
      <c r="L88" s="208"/>
      <c r="M88" s="208"/>
      <c r="N88" s="208"/>
    </row>
    <row r="89" spans="1:14" s="87" customFormat="1" x14ac:dyDescent="0.25">
      <c r="A89" s="14" t="s">
        <v>361</v>
      </c>
      <c r="B89" s="7" t="s">
        <v>362</v>
      </c>
      <c r="C89" s="88"/>
      <c r="D89" s="88">
        <v>0</v>
      </c>
      <c r="E89" s="88">
        <v>0</v>
      </c>
      <c r="F89" s="199">
        <f t="shared" si="14"/>
        <v>0</v>
      </c>
      <c r="G89" s="207"/>
      <c r="H89" s="208"/>
      <c r="I89" s="208"/>
      <c r="J89" s="208"/>
      <c r="K89" s="208"/>
      <c r="L89" s="208"/>
      <c r="M89" s="208"/>
      <c r="N89" s="208"/>
    </row>
    <row r="90" spans="1:14" s="87" customFormat="1" x14ac:dyDescent="0.25">
      <c r="A90" s="14" t="s">
        <v>363</v>
      </c>
      <c r="B90" s="7" t="s">
        <v>364</v>
      </c>
      <c r="C90" s="88"/>
      <c r="D90" s="88">
        <v>0</v>
      </c>
      <c r="E90" s="88">
        <v>0</v>
      </c>
      <c r="F90" s="199">
        <f t="shared" si="14"/>
        <v>0</v>
      </c>
      <c r="G90" s="207"/>
      <c r="H90" s="208"/>
      <c r="I90" s="208"/>
      <c r="J90" s="208"/>
      <c r="K90" s="208"/>
      <c r="L90" s="208"/>
      <c r="M90" s="208"/>
      <c r="N90" s="208"/>
    </row>
    <row r="91" spans="1:14" s="87" customFormat="1" x14ac:dyDescent="0.25">
      <c r="A91" s="15" t="s">
        <v>504</v>
      </c>
      <c r="B91" s="7" t="s">
        <v>365</v>
      </c>
      <c r="C91" s="88"/>
      <c r="D91" s="88">
        <v>0</v>
      </c>
      <c r="E91" s="88">
        <v>0</v>
      </c>
      <c r="F91" s="199">
        <f t="shared" si="14"/>
        <v>0</v>
      </c>
      <c r="G91" s="207"/>
      <c r="H91" s="208"/>
      <c r="I91" s="208"/>
      <c r="J91" s="208"/>
      <c r="K91" s="208"/>
      <c r="L91" s="208"/>
      <c r="M91" s="208"/>
      <c r="N91" s="208"/>
    </row>
    <row r="92" spans="1:14" s="87" customFormat="1" ht="15.75" x14ac:dyDescent="0.25">
      <c r="A92" s="42" t="s">
        <v>523</v>
      </c>
      <c r="B92" s="35" t="s">
        <v>367</v>
      </c>
      <c r="C92" s="114">
        <f>SUM(C86)</f>
        <v>20000000</v>
      </c>
      <c r="D92" s="114">
        <f t="shared" ref="D92:E92" si="18">D76+D81+D86+D87+D89+D88+D90+D91</f>
        <v>0</v>
      </c>
      <c r="E92" s="114">
        <f t="shared" si="18"/>
        <v>0</v>
      </c>
      <c r="F92" s="200">
        <f t="shared" si="14"/>
        <v>20000000</v>
      </c>
      <c r="G92" s="207"/>
      <c r="H92" s="208"/>
      <c r="I92" s="208"/>
      <c r="J92" s="208"/>
      <c r="K92" s="208"/>
      <c r="L92" s="208"/>
      <c r="M92" s="208"/>
      <c r="N92" s="208"/>
    </row>
    <row r="93" spans="1:14" x14ac:dyDescent="0.25">
      <c r="A93" s="13" t="s">
        <v>368</v>
      </c>
      <c r="B93" s="5" t="s">
        <v>369</v>
      </c>
      <c r="C93" s="84"/>
      <c r="D93" s="84">
        <v>0</v>
      </c>
      <c r="E93" s="84">
        <v>0</v>
      </c>
      <c r="F93" s="198">
        <f t="shared" si="14"/>
        <v>0</v>
      </c>
      <c r="G93" s="144"/>
      <c r="H93" s="24"/>
      <c r="I93" s="24"/>
      <c r="J93" s="24"/>
      <c r="K93" s="24"/>
      <c r="L93" s="24"/>
      <c r="M93" s="24"/>
      <c r="N93" s="24"/>
    </row>
    <row r="94" spans="1:14" x14ac:dyDescent="0.25">
      <c r="A94" s="13" t="s">
        <v>370</v>
      </c>
      <c r="B94" s="5" t="s">
        <v>371</v>
      </c>
      <c r="C94" s="84"/>
      <c r="D94" s="84">
        <v>0</v>
      </c>
      <c r="E94" s="84">
        <v>0</v>
      </c>
      <c r="F94" s="198">
        <f t="shared" si="14"/>
        <v>0</v>
      </c>
      <c r="G94" s="144"/>
      <c r="H94" s="24"/>
      <c r="I94" s="24"/>
      <c r="J94" s="24"/>
      <c r="K94" s="24"/>
      <c r="L94" s="24"/>
      <c r="M94" s="24"/>
      <c r="N94" s="24"/>
    </row>
    <row r="95" spans="1:14" x14ac:dyDescent="0.25">
      <c r="A95" s="33" t="s">
        <v>372</v>
      </c>
      <c r="B95" s="5" t="s">
        <v>373</v>
      </c>
      <c r="C95" s="84"/>
      <c r="D95" s="84">
        <v>0</v>
      </c>
      <c r="E95" s="84">
        <v>0</v>
      </c>
      <c r="F95" s="198">
        <f t="shared" si="14"/>
        <v>0</v>
      </c>
      <c r="G95" s="144"/>
      <c r="H95" s="24"/>
      <c r="I95" s="24"/>
      <c r="J95" s="24"/>
      <c r="K95" s="24"/>
      <c r="L95" s="24"/>
      <c r="M95" s="24"/>
      <c r="N95" s="24"/>
    </row>
    <row r="96" spans="1:14" x14ac:dyDescent="0.25">
      <c r="A96" s="33" t="s">
        <v>505</v>
      </c>
      <c r="B96" s="5" t="s">
        <v>374</v>
      </c>
      <c r="C96" s="84"/>
      <c r="D96" s="84">
        <v>0</v>
      </c>
      <c r="E96" s="84">
        <v>0</v>
      </c>
      <c r="F96" s="198">
        <f t="shared" si="14"/>
        <v>0</v>
      </c>
      <c r="G96" s="144"/>
      <c r="H96" s="24"/>
      <c r="I96" s="24"/>
      <c r="J96" s="24"/>
      <c r="K96" s="24"/>
      <c r="L96" s="24"/>
      <c r="M96" s="24"/>
      <c r="N96" s="24"/>
    </row>
    <row r="97" spans="1:14" s="87" customFormat="1" x14ac:dyDescent="0.25">
      <c r="A97" s="14" t="s">
        <v>524</v>
      </c>
      <c r="B97" s="7" t="s">
        <v>375</v>
      </c>
      <c r="C97" s="88"/>
      <c r="D97" s="88">
        <v>0</v>
      </c>
      <c r="E97" s="88">
        <v>0</v>
      </c>
      <c r="F97" s="199">
        <f t="shared" si="14"/>
        <v>0</v>
      </c>
      <c r="G97" s="207"/>
      <c r="H97" s="208"/>
      <c r="I97" s="208"/>
      <c r="J97" s="208"/>
      <c r="K97" s="208"/>
      <c r="L97" s="208"/>
      <c r="M97" s="208"/>
      <c r="N97" s="208"/>
    </row>
    <row r="98" spans="1:14" s="87" customFormat="1" x14ac:dyDescent="0.25">
      <c r="A98" s="15" t="s">
        <v>376</v>
      </c>
      <c r="B98" s="7" t="s">
        <v>377</v>
      </c>
      <c r="C98" s="88"/>
      <c r="D98" s="88">
        <v>0</v>
      </c>
      <c r="E98" s="88">
        <v>0</v>
      </c>
      <c r="F98" s="199">
        <f t="shared" si="14"/>
        <v>0</v>
      </c>
      <c r="G98" s="207"/>
      <c r="H98" s="208"/>
      <c r="I98" s="208"/>
      <c r="J98" s="208"/>
      <c r="K98" s="208"/>
      <c r="L98" s="208"/>
      <c r="M98" s="208"/>
      <c r="N98" s="208"/>
    </row>
    <row r="99" spans="1:14" s="87" customFormat="1" ht="15.75" x14ac:dyDescent="0.25">
      <c r="A99" s="125" t="s">
        <v>525</v>
      </c>
      <c r="B99" s="126" t="s">
        <v>378</v>
      </c>
      <c r="C99" s="124">
        <f>C92+C97+C98</f>
        <v>20000000</v>
      </c>
      <c r="D99" s="124">
        <f t="shared" ref="D99:E99" si="19">D92+D97+D98</f>
        <v>0</v>
      </c>
      <c r="E99" s="124">
        <f t="shared" si="19"/>
        <v>0</v>
      </c>
      <c r="F99" s="202">
        <f t="shared" si="14"/>
        <v>20000000</v>
      </c>
      <c r="G99" s="207"/>
      <c r="H99" s="208"/>
      <c r="I99" s="208"/>
      <c r="J99" s="208"/>
      <c r="K99" s="208"/>
      <c r="L99" s="208"/>
      <c r="M99" s="208"/>
      <c r="N99" s="208"/>
    </row>
    <row r="100" spans="1:14" s="87" customFormat="1" ht="17.25" x14ac:dyDescent="0.3">
      <c r="A100" s="127" t="s">
        <v>507</v>
      </c>
      <c r="B100" s="127"/>
      <c r="C100" s="129">
        <f>C21+C35+C47+C51+C58+C64+C68+C99</f>
        <v>38706540</v>
      </c>
      <c r="D100" s="129">
        <f t="shared" ref="D100:E100" si="20">D70+D99</f>
        <v>100000</v>
      </c>
      <c r="E100" s="129">
        <f t="shared" si="20"/>
        <v>10000</v>
      </c>
      <c r="F100" s="204">
        <f t="shared" si="14"/>
        <v>38816540</v>
      </c>
      <c r="G100" s="207"/>
      <c r="H100" s="208"/>
      <c r="I100" s="208"/>
      <c r="J100" s="208"/>
      <c r="K100" s="208"/>
      <c r="L100" s="208"/>
      <c r="M100" s="208"/>
      <c r="N100" s="208"/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E93"/>
  <sheetViews>
    <sheetView workbookViewId="0">
      <selection activeCell="A2" sqref="A2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15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215" t="s">
        <v>710</v>
      </c>
      <c r="B1" s="215"/>
      <c r="C1" s="215"/>
      <c r="D1" s="215"/>
      <c r="E1" s="215"/>
    </row>
    <row r="3" spans="1:5" ht="21.75" customHeight="1" x14ac:dyDescent="0.25">
      <c r="A3" s="211" t="s">
        <v>704</v>
      </c>
      <c r="B3" s="217"/>
      <c r="C3" s="217"/>
      <c r="D3" s="217"/>
      <c r="E3" s="217"/>
    </row>
    <row r="4" spans="1:5" ht="26.25" customHeight="1" x14ac:dyDescent="0.25">
      <c r="A4" s="214" t="s">
        <v>663</v>
      </c>
      <c r="B4" s="212"/>
      <c r="C4" s="212"/>
      <c r="D4" s="212"/>
      <c r="E4" s="212"/>
    </row>
    <row r="6" spans="1:5" ht="30" x14ac:dyDescent="0.3">
      <c r="A6" s="2" t="s">
        <v>80</v>
      </c>
      <c r="B6" s="3" t="s">
        <v>81</v>
      </c>
      <c r="C6" s="98" t="s">
        <v>1</v>
      </c>
      <c r="D6" s="99" t="s">
        <v>3</v>
      </c>
    </row>
    <row r="7" spans="1:5" x14ac:dyDescent="0.25">
      <c r="A7" s="25"/>
      <c r="B7" s="25"/>
      <c r="C7" s="84"/>
      <c r="D7" s="84"/>
    </row>
    <row r="8" spans="1:5" x14ac:dyDescent="0.25">
      <c r="A8" s="25"/>
      <c r="B8" s="25"/>
      <c r="C8" s="84"/>
      <c r="D8" s="84"/>
    </row>
    <row r="9" spans="1:5" x14ac:dyDescent="0.25">
      <c r="A9" s="25"/>
      <c r="B9" s="25"/>
      <c r="C9" s="84"/>
      <c r="D9" s="84"/>
    </row>
    <row r="10" spans="1:5" x14ac:dyDescent="0.25">
      <c r="A10" s="25"/>
      <c r="B10" s="25"/>
      <c r="C10" s="84"/>
      <c r="D10" s="84"/>
    </row>
    <row r="11" spans="1:5" x14ac:dyDescent="0.25">
      <c r="A11" s="13" t="s">
        <v>183</v>
      </c>
      <c r="B11" s="6" t="s">
        <v>184</v>
      </c>
      <c r="C11" s="84">
        <v>0</v>
      </c>
      <c r="D11" s="84">
        <f>C11</f>
        <v>0</v>
      </c>
    </row>
    <row r="12" spans="1:5" x14ac:dyDescent="0.25">
      <c r="A12" s="13"/>
      <c r="B12" s="6"/>
      <c r="C12" s="84"/>
      <c r="D12" s="84"/>
    </row>
    <row r="13" spans="1:5" x14ac:dyDescent="0.25">
      <c r="A13" s="13"/>
      <c r="B13" s="6"/>
      <c r="C13" s="84"/>
      <c r="D13" s="84"/>
    </row>
    <row r="14" spans="1:5" x14ac:dyDescent="0.25">
      <c r="A14" s="13"/>
      <c r="B14" s="6"/>
      <c r="C14" s="84"/>
      <c r="D14" s="84"/>
    </row>
    <row r="15" spans="1:5" x14ac:dyDescent="0.25">
      <c r="A15" s="13"/>
      <c r="B15" s="6"/>
      <c r="C15" s="84"/>
      <c r="D15" s="84"/>
    </row>
    <row r="16" spans="1:5" x14ac:dyDescent="0.25">
      <c r="A16" s="13" t="s">
        <v>421</v>
      </c>
      <c r="B16" s="6" t="s">
        <v>185</v>
      </c>
      <c r="C16" s="84">
        <v>0</v>
      </c>
      <c r="D16" s="84">
        <f>C16</f>
        <v>0</v>
      </c>
    </row>
    <row r="17" spans="1:4" x14ac:dyDescent="0.25">
      <c r="A17" s="13"/>
      <c r="B17" s="6"/>
      <c r="C17" s="84"/>
      <c r="D17" s="84"/>
    </row>
    <row r="18" spans="1:4" x14ac:dyDescent="0.25">
      <c r="A18" s="13"/>
      <c r="B18" s="6"/>
      <c r="C18" s="84"/>
      <c r="D18" s="84"/>
    </row>
    <row r="19" spans="1:4" x14ac:dyDescent="0.25">
      <c r="A19" s="13"/>
      <c r="B19" s="6"/>
      <c r="C19" s="84"/>
      <c r="D19" s="84"/>
    </row>
    <row r="20" spans="1:4" x14ac:dyDescent="0.25">
      <c r="A20" s="13"/>
      <c r="B20" s="6"/>
      <c r="C20" s="84"/>
      <c r="D20" s="84"/>
    </row>
    <row r="21" spans="1:4" x14ac:dyDescent="0.25">
      <c r="A21" s="5" t="s">
        <v>186</v>
      </c>
      <c r="B21" s="6" t="s">
        <v>187</v>
      </c>
      <c r="C21" s="84">
        <v>0</v>
      </c>
      <c r="D21" s="84">
        <f>C21</f>
        <v>0</v>
      </c>
    </row>
    <row r="22" spans="1:4" x14ac:dyDescent="0.25">
      <c r="A22" s="5"/>
      <c r="B22" s="6"/>
      <c r="C22" s="84"/>
      <c r="D22" s="84"/>
    </row>
    <row r="23" spans="1:4" x14ac:dyDescent="0.25">
      <c r="A23" s="5"/>
      <c r="B23" s="6"/>
      <c r="C23" s="84"/>
      <c r="D23" s="105"/>
    </row>
    <row r="24" spans="1:4" x14ac:dyDescent="0.25">
      <c r="A24" s="13" t="s">
        <v>188</v>
      </c>
      <c r="B24" s="6" t="s">
        <v>189</v>
      </c>
      <c r="C24" s="84">
        <v>10965118</v>
      </c>
      <c r="D24" s="106">
        <f>C24</f>
        <v>10965118</v>
      </c>
    </row>
    <row r="25" spans="1:4" x14ac:dyDescent="0.25">
      <c r="A25" s="130" t="s">
        <v>705</v>
      </c>
      <c r="B25" s="6"/>
      <c r="C25" s="84"/>
      <c r="D25" s="84"/>
    </row>
    <row r="26" spans="1:4" x14ac:dyDescent="0.25">
      <c r="A26" s="13"/>
      <c r="B26" s="6"/>
      <c r="C26" s="84"/>
      <c r="D26" s="84"/>
    </row>
    <row r="27" spans="1:4" x14ac:dyDescent="0.25">
      <c r="A27" s="13" t="s">
        <v>190</v>
      </c>
      <c r="B27" s="6" t="s">
        <v>191</v>
      </c>
      <c r="C27" s="84">
        <v>0</v>
      </c>
      <c r="D27" s="84">
        <f>C27</f>
        <v>0</v>
      </c>
    </row>
    <row r="28" spans="1:4" x14ac:dyDescent="0.25">
      <c r="A28" s="13"/>
      <c r="B28" s="6"/>
      <c r="C28" s="84"/>
      <c r="D28" s="84"/>
    </row>
    <row r="29" spans="1:4" x14ac:dyDescent="0.25">
      <c r="A29" s="13"/>
      <c r="B29" s="6"/>
      <c r="C29" s="84"/>
      <c r="D29" s="84"/>
    </row>
    <row r="30" spans="1:4" x14ac:dyDescent="0.25">
      <c r="A30" s="5" t="s">
        <v>192</v>
      </c>
      <c r="B30" s="6" t="s">
        <v>193</v>
      </c>
      <c r="C30" s="84">
        <v>0</v>
      </c>
      <c r="D30" s="84">
        <f>C30</f>
        <v>0</v>
      </c>
    </row>
    <row r="31" spans="1:4" x14ac:dyDescent="0.25">
      <c r="A31" s="5" t="s">
        <v>194</v>
      </c>
      <c r="B31" s="6" t="s">
        <v>195</v>
      </c>
      <c r="C31" s="106">
        <v>2960582</v>
      </c>
      <c r="D31" s="106">
        <f>C31</f>
        <v>2960582</v>
      </c>
    </row>
    <row r="32" spans="1:4" s="87" customFormat="1" ht="15.75" x14ac:dyDescent="0.25">
      <c r="A32" s="20" t="s">
        <v>422</v>
      </c>
      <c r="B32" s="9" t="s">
        <v>196</v>
      </c>
      <c r="C32" s="119">
        <f>SUM(C11+C16+C21+C24+C27+C30+C31)</f>
        <v>13925700</v>
      </c>
      <c r="D32" s="119">
        <f>C32</f>
        <v>13925700</v>
      </c>
    </row>
    <row r="33" spans="1:4" ht="15.75" x14ac:dyDescent="0.25">
      <c r="A33" s="23"/>
      <c r="B33" s="8"/>
      <c r="C33" s="84"/>
      <c r="D33" s="84"/>
    </row>
    <row r="34" spans="1:4" ht="15.75" x14ac:dyDescent="0.25">
      <c r="A34" s="86"/>
      <c r="B34" s="8"/>
      <c r="C34" s="84"/>
      <c r="D34" s="84"/>
    </row>
    <row r="35" spans="1:4" ht="15.75" x14ac:dyDescent="0.25">
      <c r="A35" s="23"/>
      <c r="B35" s="8"/>
      <c r="C35" s="84"/>
      <c r="D35" s="84"/>
    </row>
    <row r="36" spans="1:4" ht="15.75" x14ac:dyDescent="0.25">
      <c r="A36" s="23"/>
      <c r="B36" s="8"/>
      <c r="C36" s="84"/>
      <c r="D36" s="84"/>
    </row>
    <row r="37" spans="1:4" x14ac:dyDescent="0.25">
      <c r="A37" s="13" t="s">
        <v>197</v>
      </c>
      <c r="B37" s="6" t="s">
        <v>198</v>
      </c>
      <c r="C37" s="106">
        <v>0</v>
      </c>
      <c r="D37" s="84">
        <f>C37</f>
        <v>0</v>
      </c>
    </row>
    <row r="38" spans="1:4" x14ac:dyDescent="0.25">
      <c r="A38" s="130"/>
      <c r="B38" s="132"/>
      <c r="C38" s="133"/>
      <c r="D38" s="133"/>
    </row>
    <row r="39" spans="1:4" x14ac:dyDescent="0.25">
      <c r="A39" s="13"/>
      <c r="B39" s="6"/>
      <c r="C39" s="84"/>
      <c r="D39" s="84"/>
    </row>
    <row r="40" spans="1:4" x14ac:dyDescent="0.25">
      <c r="A40" s="13"/>
      <c r="B40" s="6"/>
      <c r="C40" s="84"/>
      <c r="D40" s="84"/>
    </row>
    <row r="41" spans="1:4" x14ac:dyDescent="0.25">
      <c r="A41" s="13"/>
      <c r="B41" s="6"/>
      <c r="C41" s="84"/>
      <c r="D41" s="84"/>
    </row>
    <row r="42" spans="1:4" x14ac:dyDescent="0.25">
      <c r="A42" s="13" t="s">
        <v>199</v>
      </c>
      <c r="B42" s="6" t="s">
        <v>200</v>
      </c>
      <c r="C42" s="84">
        <v>0</v>
      </c>
      <c r="D42" s="84">
        <f>C42</f>
        <v>0</v>
      </c>
    </row>
    <row r="43" spans="1:4" x14ac:dyDescent="0.25">
      <c r="A43" s="13"/>
      <c r="B43" s="6"/>
      <c r="C43" s="84"/>
      <c r="D43" s="84"/>
    </row>
    <row r="44" spans="1:4" x14ac:dyDescent="0.25">
      <c r="A44" s="13"/>
      <c r="B44" s="6"/>
      <c r="C44" s="84"/>
      <c r="D44" s="84"/>
    </row>
    <row r="45" spans="1:4" x14ac:dyDescent="0.25">
      <c r="A45" s="13"/>
      <c r="B45" s="6"/>
      <c r="C45" s="84"/>
      <c r="D45" s="84"/>
    </row>
    <row r="46" spans="1:4" x14ac:dyDescent="0.25">
      <c r="A46" s="13"/>
      <c r="B46" s="6"/>
      <c r="C46" s="84"/>
      <c r="D46" s="84"/>
    </row>
    <row r="47" spans="1:4" x14ac:dyDescent="0.25">
      <c r="A47" s="13" t="s">
        <v>201</v>
      </c>
      <c r="B47" s="6" t="s">
        <v>202</v>
      </c>
      <c r="C47" s="84">
        <v>0</v>
      </c>
      <c r="D47" s="84">
        <f>C47</f>
        <v>0</v>
      </c>
    </row>
    <row r="48" spans="1:4" x14ac:dyDescent="0.25">
      <c r="A48" s="13" t="s">
        <v>203</v>
      </c>
      <c r="B48" s="6" t="s">
        <v>204</v>
      </c>
      <c r="C48" s="84">
        <v>0</v>
      </c>
      <c r="D48" s="84">
        <f>C48</f>
        <v>0</v>
      </c>
    </row>
    <row r="49" spans="1:5" s="87" customFormat="1" ht="15.75" x14ac:dyDescent="0.25">
      <c r="A49" s="20" t="s">
        <v>423</v>
      </c>
      <c r="B49" s="9" t="s">
        <v>205</v>
      </c>
      <c r="C49" s="114">
        <f>C37+C42+C47+C48</f>
        <v>0</v>
      </c>
      <c r="D49" s="114">
        <f>C49</f>
        <v>0</v>
      </c>
    </row>
    <row r="52" spans="1:5" x14ac:dyDescent="0.25">
      <c r="A52" s="90" t="s">
        <v>631</v>
      </c>
      <c r="B52" s="90" t="s">
        <v>647</v>
      </c>
      <c r="C52" s="90" t="s">
        <v>632</v>
      </c>
      <c r="D52" s="90" t="s">
        <v>633</v>
      </c>
      <c r="E52" s="117" t="s">
        <v>634</v>
      </c>
    </row>
    <row r="53" spans="1:5" x14ac:dyDescent="0.25">
      <c r="A53" s="100"/>
      <c r="B53" s="100"/>
      <c r="C53" s="110"/>
      <c r="D53" s="110"/>
      <c r="E53" s="111"/>
    </row>
    <row r="54" spans="1:5" x14ac:dyDescent="0.25">
      <c r="A54" s="100"/>
      <c r="B54" s="100"/>
      <c r="C54" s="110"/>
      <c r="D54" s="110"/>
      <c r="E54" s="111"/>
    </row>
    <row r="55" spans="1:5" x14ac:dyDescent="0.25">
      <c r="A55" s="100"/>
      <c r="B55" s="100"/>
      <c r="C55" s="110"/>
      <c r="D55" s="110"/>
      <c r="E55" s="111"/>
    </row>
    <row r="56" spans="1:5" x14ac:dyDescent="0.25">
      <c r="A56" s="100"/>
      <c r="B56" s="100"/>
      <c r="C56" s="110"/>
      <c r="D56" s="110"/>
      <c r="E56" s="111"/>
    </row>
    <row r="57" spans="1:5" x14ac:dyDescent="0.25">
      <c r="A57" s="13" t="s">
        <v>183</v>
      </c>
      <c r="B57" s="6" t="s">
        <v>184</v>
      </c>
      <c r="C57" s="110">
        <v>0</v>
      </c>
      <c r="D57" s="110">
        <v>0</v>
      </c>
      <c r="E57" s="111">
        <f>SUM(C57:D57)</f>
        <v>0</v>
      </c>
    </row>
    <row r="58" spans="1:5" x14ac:dyDescent="0.25">
      <c r="A58" s="13"/>
      <c r="B58" s="6"/>
      <c r="C58" s="110"/>
      <c r="D58" s="110"/>
      <c r="E58" s="111"/>
    </row>
    <row r="59" spans="1:5" x14ac:dyDescent="0.25">
      <c r="A59" s="13"/>
      <c r="B59" s="6"/>
      <c r="C59" s="110"/>
      <c r="D59" s="110"/>
      <c r="E59" s="111"/>
    </row>
    <row r="60" spans="1:5" x14ac:dyDescent="0.25">
      <c r="A60" s="13"/>
      <c r="B60" s="6"/>
      <c r="C60" s="110"/>
      <c r="D60" s="110"/>
      <c r="E60" s="111"/>
    </row>
    <row r="61" spans="1:5" x14ac:dyDescent="0.25">
      <c r="A61" s="13"/>
      <c r="B61" s="6"/>
      <c r="C61" s="110"/>
      <c r="D61" s="110"/>
      <c r="E61" s="111"/>
    </row>
    <row r="62" spans="1:5" x14ac:dyDescent="0.25">
      <c r="A62" s="13" t="s">
        <v>421</v>
      </c>
      <c r="B62" s="6" t="s">
        <v>185</v>
      </c>
      <c r="C62" s="110">
        <v>0</v>
      </c>
      <c r="D62" s="110">
        <v>0</v>
      </c>
      <c r="E62" s="111">
        <f>SUM(C62:D62)</f>
        <v>0</v>
      </c>
    </row>
    <row r="63" spans="1:5" x14ac:dyDescent="0.25">
      <c r="A63" s="13"/>
      <c r="B63" s="6"/>
      <c r="C63" s="110"/>
      <c r="D63" s="110"/>
      <c r="E63" s="111"/>
    </row>
    <row r="64" spans="1:5" x14ac:dyDescent="0.25">
      <c r="A64" s="13"/>
      <c r="B64" s="6"/>
      <c r="C64" s="110"/>
      <c r="D64" s="110"/>
      <c r="E64" s="111"/>
    </row>
    <row r="65" spans="1:5" x14ac:dyDescent="0.25">
      <c r="A65" s="13"/>
      <c r="B65" s="6"/>
      <c r="C65" s="110"/>
      <c r="D65" s="110"/>
      <c r="E65" s="111"/>
    </row>
    <row r="66" spans="1:5" x14ac:dyDescent="0.25">
      <c r="A66" s="13"/>
      <c r="B66" s="6"/>
      <c r="C66" s="110"/>
      <c r="D66" s="110"/>
      <c r="E66" s="111"/>
    </row>
    <row r="67" spans="1:5" x14ac:dyDescent="0.25">
      <c r="A67" s="5" t="s">
        <v>186</v>
      </c>
      <c r="B67" s="6" t="s">
        <v>187</v>
      </c>
      <c r="C67" s="110">
        <v>0</v>
      </c>
      <c r="D67" s="110">
        <v>0</v>
      </c>
      <c r="E67" s="111">
        <f>SUM(C67:D67)</f>
        <v>0</v>
      </c>
    </row>
    <row r="68" spans="1:5" x14ac:dyDescent="0.25">
      <c r="A68" s="5"/>
      <c r="B68" s="6"/>
      <c r="C68" s="110"/>
      <c r="D68" s="110"/>
      <c r="E68" s="111"/>
    </row>
    <row r="69" spans="1:5" x14ac:dyDescent="0.25">
      <c r="A69" s="5"/>
      <c r="B69" s="6"/>
      <c r="C69" s="131"/>
      <c r="D69" s="131"/>
      <c r="E69" s="131"/>
    </row>
    <row r="70" spans="1:5" x14ac:dyDescent="0.25">
      <c r="A70" s="13" t="s">
        <v>188</v>
      </c>
      <c r="B70" s="6" t="s">
        <v>189</v>
      </c>
      <c r="C70" s="106">
        <v>10965118</v>
      </c>
      <c r="D70" s="106">
        <v>2960582</v>
      </c>
      <c r="E70" s="106">
        <f>SUM(C70:D70)</f>
        <v>13925700</v>
      </c>
    </row>
    <row r="71" spans="1:5" s="87" customFormat="1" ht="15.75" x14ac:dyDescent="0.25">
      <c r="A71" s="20" t="s">
        <v>422</v>
      </c>
      <c r="B71" s="9" t="s">
        <v>196</v>
      </c>
      <c r="C71" s="112">
        <f>C57+C62+C67+C70</f>
        <v>10965118</v>
      </c>
      <c r="D71" s="112">
        <f>D57+D62+D67+D70</f>
        <v>2960582</v>
      </c>
      <c r="E71" s="112">
        <f>SUM(C71:D71)</f>
        <v>13925700</v>
      </c>
    </row>
    <row r="72" spans="1:5" ht="15.75" x14ac:dyDescent="0.25">
      <c r="A72" s="23"/>
      <c r="B72" s="8"/>
      <c r="C72" s="110"/>
      <c r="D72" s="110"/>
      <c r="E72" s="111"/>
    </row>
    <row r="73" spans="1:5" ht="15.75" x14ac:dyDescent="0.25">
      <c r="A73" s="23"/>
      <c r="B73" s="8"/>
      <c r="C73" s="110"/>
      <c r="D73" s="110"/>
      <c r="E73" s="111"/>
    </row>
    <row r="74" spans="1:5" s="116" customFormat="1" x14ac:dyDescent="0.25">
      <c r="A74" s="13"/>
      <c r="B74" s="6"/>
      <c r="C74" s="110"/>
      <c r="D74" s="110"/>
      <c r="E74" s="111"/>
    </row>
    <row r="75" spans="1:5" ht="15.75" x14ac:dyDescent="0.25">
      <c r="A75" s="23"/>
      <c r="B75" s="8"/>
      <c r="C75" s="110"/>
      <c r="D75" s="110"/>
      <c r="E75" s="111"/>
    </row>
    <row r="76" spans="1:5" x14ac:dyDescent="0.25">
      <c r="A76" s="13" t="s">
        <v>197</v>
      </c>
      <c r="B76" s="6" t="s">
        <v>198</v>
      </c>
      <c r="C76" s="110">
        <v>0</v>
      </c>
      <c r="D76" s="110">
        <v>0</v>
      </c>
      <c r="E76" s="111">
        <f>SUM(C76:D76)</f>
        <v>0</v>
      </c>
    </row>
    <row r="77" spans="1:5" x14ac:dyDescent="0.25">
      <c r="A77" s="130"/>
      <c r="B77" s="132"/>
      <c r="C77" s="134"/>
      <c r="D77" s="134"/>
      <c r="E77" s="133"/>
    </row>
    <row r="78" spans="1:5" x14ac:dyDescent="0.25">
      <c r="A78" s="13"/>
      <c r="B78" s="6"/>
      <c r="C78" s="110"/>
      <c r="D78" s="110"/>
      <c r="E78" s="111"/>
    </row>
    <row r="79" spans="1:5" x14ac:dyDescent="0.25">
      <c r="A79" s="13"/>
      <c r="B79" s="6"/>
      <c r="C79" s="110"/>
      <c r="D79" s="110"/>
      <c r="E79" s="111"/>
    </row>
    <row r="80" spans="1:5" x14ac:dyDescent="0.25">
      <c r="A80" s="13"/>
      <c r="B80" s="6"/>
      <c r="C80" s="110"/>
      <c r="D80" s="110"/>
      <c r="E80" s="111"/>
    </row>
    <row r="81" spans="1:5" x14ac:dyDescent="0.25">
      <c r="A81" s="13" t="s">
        <v>199</v>
      </c>
      <c r="B81" s="6" t="s">
        <v>200</v>
      </c>
      <c r="C81" s="110">
        <v>0</v>
      </c>
      <c r="D81" s="110">
        <v>0</v>
      </c>
      <c r="E81" s="111">
        <f>SUM(C81:D81)</f>
        <v>0</v>
      </c>
    </row>
    <row r="82" spans="1:5" x14ac:dyDescent="0.25">
      <c r="A82" s="13"/>
      <c r="B82" s="6"/>
      <c r="C82" s="110"/>
      <c r="D82" s="110"/>
      <c r="E82" s="111"/>
    </row>
    <row r="83" spans="1:5" x14ac:dyDescent="0.25">
      <c r="A83" s="13"/>
      <c r="B83" s="6"/>
      <c r="C83" s="110"/>
      <c r="D83" s="110"/>
      <c r="E83" s="111"/>
    </row>
    <row r="84" spans="1:5" x14ac:dyDescent="0.25">
      <c r="A84" s="13"/>
      <c r="B84" s="6"/>
      <c r="C84" s="110"/>
      <c r="D84" s="110"/>
      <c r="E84" s="111"/>
    </row>
    <row r="85" spans="1:5" x14ac:dyDescent="0.25">
      <c r="A85" s="13"/>
      <c r="B85" s="6"/>
      <c r="C85" s="110"/>
      <c r="D85" s="110"/>
      <c r="E85" s="111"/>
    </row>
    <row r="86" spans="1:5" x14ac:dyDescent="0.25">
      <c r="A86" s="13" t="s">
        <v>201</v>
      </c>
      <c r="B86" s="6" t="s">
        <v>202</v>
      </c>
      <c r="C86" s="110">
        <v>0</v>
      </c>
      <c r="D86" s="110">
        <v>0</v>
      </c>
      <c r="E86" s="111">
        <f>SUM(C86:D86)</f>
        <v>0</v>
      </c>
    </row>
    <row r="87" spans="1:5" s="87" customFormat="1" ht="15.75" x14ac:dyDescent="0.25">
      <c r="A87" s="20" t="s">
        <v>423</v>
      </c>
      <c r="B87" s="9" t="s">
        <v>205</v>
      </c>
      <c r="C87" s="113">
        <f>C76+C81+C86</f>
        <v>0</v>
      </c>
      <c r="D87" s="113">
        <f>D76+D81+D86</f>
        <v>0</v>
      </c>
      <c r="E87" s="114">
        <f>SUM(C87:D87)</f>
        <v>0</v>
      </c>
    </row>
    <row r="88" spans="1:5" x14ac:dyDescent="0.25">
      <c r="A88" s="85"/>
      <c r="B88" s="85"/>
      <c r="C88" s="85"/>
      <c r="D88" s="85"/>
    </row>
    <row r="89" spans="1:5" x14ac:dyDescent="0.25">
      <c r="A89" s="85"/>
      <c r="B89" s="85"/>
      <c r="C89" s="85"/>
      <c r="D89" s="85"/>
    </row>
    <row r="90" spans="1:5" x14ac:dyDescent="0.25">
      <c r="A90" s="85"/>
      <c r="B90" s="85"/>
      <c r="C90" s="85"/>
      <c r="D90" s="85"/>
    </row>
    <row r="91" spans="1:5" x14ac:dyDescent="0.25">
      <c r="A91" s="85"/>
      <c r="B91" s="85"/>
      <c r="C91" s="85"/>
      <c r="D91" s="85"/>
    </row>
    <row r="92" spans="1:5" x14ac:dyDescent="0.25">
      <c r="A92" s="85"/>
      <c r="B92" s="85"/>
      <c r="C92" s="85"/>
      <c r="D92" s="85"/>
    </row>
    <row r="93" spans="1:5" x14ac:dyDescent="0.25">
      <c r="A93" s="85"/>
      <c r="B93" s="85"/>
      <c r="C93" s="85"/>
      <c r="D93" s="85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36"/>
  <sheetViews>
    <sheetView zoomScaleNormal="100" workbookViewId="0">
      <selection activeCell="A3" sqref="A3:C3"/>
    </sheetView>
  </sheetViews>
  <sheetFormatPr defaultRowHeight="15" x14ac:dyDescent="0.25"/>
  <cols>
    <col min="1" max="1" width="86.28515625" customWidth="1"/>
    <col min="2" max="2" width="28.28515625" customWidth="1"/>
    <col min="3" max="3" width="18.42578125" customWidth="1"/>
  </cols>
  <sheetData>
    <row r="1" spans="1:3" x14ac:dyDescent="0.25">
      <c r="C1" s="120"/>
    </row>
    <row r="2" spans="1:3" x14ac:dyDescent="0.25">
      <c r="B2" t="s">
        <v>711</v>
      </c>
    </row>
    <row r="3" spans="1:3" ht="25.5" customHeight="1" x14ac:dyDescent="0.25">
      <c r="A3" s="211" t="s">
        <v>704</v>
      </c>
      <c r="B3" s="217"/>
      <c r="C3" s="217"/>
    </row>
    <row r="4" spans="1:3" ht="23.25" customHeight="1" x14ac:dyDescent="0.25">
      <c r="A4" s="221" t="s">
        <v>579</v>
      </c>
      <c r="B4" s="222"/>
      <c r="C4" s="222"/>
    </row>
    <row r="5" spans="1:3" x14ac:dyDescent="0.25">
      <c r="A5" s="1"/>
    </row>
    <row r="6" spans="1:3" x14ac:dyDescent="0.25">
      <c r="A6" s="1"/>
    </row>
    <row r="7" spans="1:3" ht="51" customHeight="1" x14ac:dyDescent="0.25">
      <c r="A7" s="140" t="s">
        <v>578</v>
      </c>
      <c r="B7" s="141" t="s">
        <v>625</v>
      </c>
      <c r="C7" s="142" t="s">
        <v>3</v>
      </c>
    </row>
    <row r="8" spans="1:3" ht="15" customHeight="1" x14ac:dyDescent="0.25">
      <c r="A8" s="50" t="s">
        <v>552</v>
      </c>
      <c r="B8" s="135">
        <v>0</v>
      </c>
      <c r="C8" s="137">
        <f t="shared" ref="C8:C34" si="0">SUM(B8:B8)</f>
        <v>0</v>
      </c>
    </row>
    <row r="9" spans="1:3" ht="15" customHeight="1" x14ac:dyDescent="0.25">
      <c r="A9" s="50" t="s">
        <v>553</v>
      </c>
      <c r="B9" s="135">
        <v>0</v>
      </c>
      <c r="C9" s="137">
        <f t="shared" si="0"/>
        <v>0</v>
      </c>
    </row>
    <row r="10" spans="1:3" ht="15" customHeight="1" x14ac:dyDescent="0.25">
      <c r="A10" s="50" t="s">
        <v>554</v>
      </c>
      <c r="B10" s="135">
        <v>0</v>
      </c>
      <c r="C10" s="137">
        <f t="shared" si="0"/>
        <v>0</v>
      </c>
    </row>
    <row r="11" spans="1:3" ht="15" customHeight="1" x14ac:dyDescent="0.25">
      <c r="A11" s="50" t="s">
        <v>555</v>
      </c>
      <c r="B11" s="135">
        <v>0</v>
      </c>
      <c r="C11" s="137">
        <f t="shared" si="0"/>
        <v>0</v>
      </c>
    </row>
    <row r="12" spans="1:3" s="87" customFormat="1" ht="15" customHeight="1" x14ac:dyDescent="0.25">
      <c r="A12" s="49" t="s">
        <v>573</v>
      </c>
      <c r="B12" s="136">
        <f>SUM(B8:B11)</f>
        <v>0</v>
      </c>
      <c r="C12" s="138">
        <f t="shared" si="0"/>
        <v>0</v>
      </c>
    </row>
    <row r="13" spans="1:3" ht="15" customHeight="1" x14ac:dyDescent="0.25">
      <c r="A13" s="50" t="s">
        <v>556</v>
      </c>
      <c r="B13" s="135">
        <v>0</v>
      </c>
      <c r="C13" s="137">
        <f t="shared" si="0"/>
        <v>0</v>
      </c>
    </row>
    <row r="14" spans="1:3" ht="33" customHeight="1" x14ac:dyDescent="0.25">
      <c r="A14" s="50" t="s">
        <v>557</v>
      </c>
      <c r="B14" s="135">
        <v>0</v>
      </c>
      <c r="C14" s="137">
        <f t="shared" si="0"/>
        <v>0</v>
      </c>
    </row>
    <row r="15" spans="1:3" ht="15" customHeight="1" x14ac:dyDescent="0.25">
      <c r="A15" s="50" t="s">
        <v>558</v>
      </c>
      <c r="B15" s="135">
        <v>0</v>
      </c>
      <c r="C15" s="137">
        <f t="shared" si="0"/>
        <v>0</v>
      </c>
    </row>
    <row r="16" spans="1:3" ht="15" customHeight="1" x14ac:dyDescent="0.25">
      <c r="A16" s="50" t="s">
        <v>559</v>
      </c>
      <c r="B16" s="135">
        <v>0</v>
      </c>
      <c r="C16" s="157">
        <f t="shared" si="0"/>
        <v>0</v>
      </c>
    </row>
    <row r="17" spans="1:3" ht="15" customHeight="1" x14ac:dyDescent="0.25">
      <c r="A17" s="50" t="s">
        <v>560</v>
      </c>
      <c r="B17" s="135">
        <v>2</v>
      </c>
      <c r="C17" s="137">
        <f t="shared" si="0"/>
        <v>2</v>
      </c>
    </row>
    <row r="18" spans="1:3" ht="15" customHeight="1" x14ac:dyDescent="0.25">
      <c r="A18" s="50" t="s">
        <v>561</v>
      </c>
      <c r="B18" s="135">
        <v>0</v>
      </c>
      <c r="C18" s="137">
        <f t="shared" si="0"/>
        <v>0</v>
      </c>
    </row>
    <row r="19" spans="1:3" ht="15" customHeight="1" x14ac:dyDescent="0.25">
      <c r="A19" s="50" t="s">
        <v>562</v>
      </c>
      <c r="B19" s="135">
        <v>0</v>
      </c>
      <c r="C19" s="137">
        <f t="shared" si="0"/>
        <v>0</v>
      </c>
    </row>
    <row r="20" spans="1:3" s="87" customFormat="1" ht="15" customHeight="1" x14ac:dyDescent="0.25">
      <c r="A20" s="49" t="s">
        <v>574</v>
      </c>
      <c r="B20" s="136">
        <f>SUM(B13:B19)</f>
        <v>2</v>
      </c>
      <c r="C20" s="138">
        <f t="shared" si="0"/>
        <v>2</v>
      </c>
    </row>
    <row r="21" spans="1:3" ht="15" customHeight="1" x14ac:dyDescent="0.25">
      <c r="A21" s="50" t="s">
        <v>563</v>
      </c>
      <c r="B21" s="135">
        <v>1</v>
      </c>
      <c r="C21" s="137">
        <f t="shared" si="0"/>
        <v>1</v>
      </c>
    </row>
    <row r="22" spans="1:3" ht="15" customHeight="1" x14ac:dyDescent="0.25">
      <c r="A22" s="50" t="s">
        <v>564</v>
      </c>
      <c r="B22" s="135">
        <v>0</v>
      </c>
      <c r="C22" s="137">
        <f t="shared" si="0"/>
        <v>0</v>
      </c>
    </row>
    <row r="23" spans="1:3" ht="15" customHeight="1" x14ac:dyDescent="0.25">
      <c r="A23" s="50" t="s">
        <v>565</v>
      </c>
      <c r="B23" s="135">
        <v>1</v>
      </c>
      <c r="C23" s="137">
        <f t="shared" si="0"/>
        <v>1</v>
      </c>
    </row>
    <row r="24" spans="1:3" s="87" customFormat="1" ht="15" customHeight="1" x14ac:dyDescent="0.25">
      <c r="A24" s="49" t="s">
        <v>575</v>
      </c>
      <c r="B24" s="136">
        <f>SUM(B21:B23)</f>
        <v>2</v>
      </c>
      <c r="C24" s="138">
        <f t="shared" si="0"/>
        <v>2</v>
      </c>
    </row>
    <row r="25" spans="1:3" ht="15" customHeight="1" x14ac:dyDescent="0.25">
      <c r="A25" s="50" t="s">
        <v>566</v>
      </c>
      <c r="B25" s="135">
        <v>1</v>
      </c>
      <c r="C25" s="137">
        <f t="shared" si="0"/>
        <v>1</v>
      </c>
    </row>
    <row r="26" spans="1:3" ht="15" customHeight="1" x14ac:dyDescent="0.25">
      <c r="A26" s="50" t="s">
        <v>567</v>
      </c>
      <c r="B26" s="135">
        <v>1</v>
      </c>
      <c r="C26" s="137">
        <f t="shared" si="0"/>
        <v>1</v>
      </c>
    </row>
    <row r="27" spans="1:3" ht="15" customHeight="1" x14ac:dyDescent="0.25">
      <c r="A27" s="50" t="s">
        <v>568</v>
      </c>
      <c r="B27" s="135">
        <v>0</v>
      </c>
      <c r="C27" s="137">
        <f t="shared" si="0"/>
        <v>0</v>
      </c>
    </row>
    <row r="28" spans="1:3" s="87" customFormat="1" ht="15" customHeight="1" x14ac:dyDescent="0.25">
      <c r="A28" s="49" t="s">
        <v>576</v>
      </c>
      <c r="B28" s="136">
        <f>SUM(B25:B27)</f>
        <v>2</v>
      </c>
      <c r="C28" s="138">
        <f t="shared" si="0"/>
        <v>2</v>
      </c>
    </row>
    <row r="29" spans="1:3" s="87" customFormat="1" ht="37.5" customHeight="1" x14ac:dyDescent="0.25">
      <c r="A29" s="49" t="s">
        <v>577</v>
      </c>
      <c r="B29" s="66">
        <f>SUM(B28,B24,B20,B12)</f>
        <v>6</v>
      </c>
      <c r="C29" s="138">
        <f t="shared" si="0"/>
        <v>6</v>
      </c>
    </row>
    <row r="30" spans="1:3" ht="30" x14ac:dyDescent="0.25">
      <c r="A30" s="50" t="s">
        <v>569</v>
      </c>
      <c r="B30" s="135">
        <v>0</v>
      </c>
      <c r="C30" s="137">
        <f t="shared" si="0"/>
        <v>0</v>
      </c>
    </row>
    <row r="31" spans="1:3" ht="43.5" customHeight="1" x14ac:dyDescent="0.25">
      <c r="A31" s="50" t="s">
        <v>570</v>
      </c>
      <c r="B31" s="135">
        <v>0</v>
      </c>
      <c r="C31" s="137">
        <f t="shared" si="0"/>
        <v>0</v>
      </c>
    </row>
    <row r="32" spans="1:3" ht="33.75" customHeight="1" x14ac:dyDescent="0.25">
      <c r="A32" s="50" t="s">
        <v>571</v>
      </c>
      <c r="B32" s="135">
        <v>0</v>
      </c>
      <c r="C32" s="137">
        <f t="shared" si="0"/>
        <v>0</v>
      </c>
    </row>
    <row r="33" spans="1:3" ht="18.75" customHeight="1" x14ac:dyDescent="0.25">
      <c r="A33" s="50" t="s">
        <v>572</v>
      </c>
      <c r="B33" s="135">
        <v>0</v>
      </c>
      <c r="C33" s="137">
        <f t="shared" si="0"/>
        <v>0</v>
      </c>
    </row>
    <row r="34" spans="1:3" s="87" customFormat="1" ht="33" customHeight="1" x14ac:dyDescent="0.25">
      <c r="A34" s="49" t="s">
        <v>44</v>
      </c>
      <c r="B34" s="136">
        <f>SUM(B30:B33)</f>
        <v>0</v>
      </c>
      <c r="C34" s="138">
        <f t="shared" si="0"/>
        <v>0</v>
      </c>
    </row>
    <row r="35" spans="1:3" x14ac:dyDescent="0.25">
      <c r="A35" s="218"/>
      <c r="B35" s="219"/>
    </row>
    <row r="36" spans="1:3" x14ac:dyDescent="0.25">
      <c r="A36" s="220"/>
      <c r="B36" s="219"/>
    </row>
  </sheetData>
  <mergeCells count="4">
    <mergeCell ref="A35:B35"/>
    <mergeCell ref="A36:B36"/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G24"/>
  <sheetViews>
    <sheetView workbookViewId="0">
      <selection activeCell="A2" sqref="A2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15" t="s">
        <v>712</v>
      </c>
      <c r="B1" s="215"/>
    </row>
    <row r="3" spans="1:7" ht="27" customHeight="1" x14ac:dyDescent="0.25">
      <c r="A3" s="211" t="s">
        <v>704</v>
      </c>
      <c r="B3" s="217"/>
    </row>
    <row r="4" spans="1:7" ht="71.25" customHeight="1" x14ac:dyDescent="0.25">
      <c r="A4" s="214" t="s">
        <v>664</v>
      </c>
      <c r="B4" s="221"/>
      <c r="C4" s="59"/>
      <c r="D4" s="59"/>
      <c r="E4" s="59"/>
      <c r="F4" s="59"/>
      <c r="G4" s="59"/>
    </row>
    <row r="5" spans="1:7" ht="24" customHeight="1" x14ac:dyDescent="0.25">
      <c r="A5" s="55"/>
      <c r="B5" s="55"/>
      <c r="C5" s="59"/>
      <c r="D5" s="59"/>
      <c r="E5" s="59"/>
      <c r="F5" s="59"/>
      <c r="G5" s="59"/>
    </row>
    <row r="6" spans="1:7" ht="22.5" customHeight="1" x14ac:dyDescent="0.25">
      <c r="A6" s="4" t="s">
        <v>1</v>
      </c>
    </row>
    <row r="7" spans="1:7" ht="18" x14ac:dyDescent="0.25">
      <c r="A7" s="38" t="s">
        <v>702</v>
      </c>
      <c r="B7" s="37" t="s">
        <v>9</v>
      </c>
    </row>
    <row r="8" spans="1:7" x14ac:dyDescent="0.25">
      <c r="A8" s="36" t="s">
        <v>62</v>
      </c>
      <c r="B8" s="184"/>
    </row>
    <row r="9" spans="1:7" x14ac:dyDescent="0.25">
      <c r="A9" s="60" t="s">
        <v>63</v>
      </c>
      <c r="B9" s="184"/>
    </row>
    <row r="10" spans="1:7" x14ac:dyDescent="0.25">
      <c r="A10" s="36" t="s">
        <v>64</v>
      </c>
      <c r="B10" s="185"/>
    </row>
    <row r="11" spans="1:7" x14ac:dyDescent="0.25">
      <c r="A11" s="36" t="s">
        <v>65</v>
      </c>
      <c r="B11" s="185"/>
    </row>
    <row r="12" spans="1:7" x14ac:dyDescent="0.25">
      <c r="A12" s="36" t="s">
        <v>66</v>
      </c>
      <c r="B12" s="185"/>
    </row>
    <row r="13" spans="1:7" x14ac:dyDescent="0.25">
      <c r="A13" s="36" t="s">
        <v>67</v>
      </c>
      <c r="B13" s="185"/>
    </row>
    <row r="14" spans="1:7" x14ac:dyDescent="0.25">
      <c r="A14" s="36" t="s">
        <v>68</v>
      </c>
      <c r="B14" s="185"/>
    </row>
    <row r="15" spans="1:7" x14ac:dyDescent="0.25">
      <c r="A15" s="36" t="s">
        <v>69</v>
      </c>
      <c r="B15" s="185"/>
    </row>
    <row r="16" spans="1:7" s="87" customFormat="1" x14ac:dyDescent="0.25">
      <c r="A16" s="92" t="s">
        <v>12</v>
      </c>
      <c r="B16" s="186">
        <f>SUM(B8:B15)</f>
        <v>0</v>
      </c>
    </row>
    <row r="17" spans="1:2" ht="30" x14ac:dyDescent="0.25">
      <c r="A17" s="61" t="s">
        <v>4</v>
      </c>
      <c r="B17" s="185"/>
    </row>
    <row r="18" spans="1:2" ht="30" x14ac:dyDescent="0.25">
      <c r="A18" s="61" t="s">
        <v>5</v>
      </c>
      <c r="B18" s="185"/>
    </row>
    <row r="19" spans="1:2" x14ac:dyDescent="0.25">
      <c r="A19" s="62" t="s">
        <v>6</v>
      </c>
      <c r="B19" s="184"/>
    </row>
    <row r="20" spans="1:2" x14ac:dyDescent="0.25">
      <c r="A20" s="62" t="s">
        <v>7</v>
      </c>
      <c r="B20" s="184"/>
    </row>
    <row r="21" spans="1:2" x14ac:dyDescent="0.25">
      <c r="A21" s="36" t="s">
        <v>10</v>
      </c>
      <c r="B21" s="184"/>
    </row>
    <row r="22" spans="1:2" s="87" customFormat="1" x14ac:dyDescent="0.25">
      <c r="A22" s="42" t="s">
        <v>8</v>
      </c>
      <c r="B22" s="187"/>
    </row>
    <row r="23" spans="1:2" s="87" customFormat="1" ht="31.5" x14ac:dyDescent="0.25">
      <c r="A23" s="63" t="s">
        <v>11</v>
      </c>
      <c r="B23" s="183"/>
    </row>
    <row r="24" spans="1:2" s="87" customFormat="1" ht="15.75" x14ac:dyDescent="0.25">
      <c r="A24" s="89" t="s">
        <v>551</v>
      </c>
      <c r="B24" s="188">
        <f>SUM(B23)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L65"/>
  <sheetViews>
    <sheetView topLeftCell="B1" zoomScaleNormal="100" workbookViewId="0">
      <selection activeCell="A2" sqref="A2:J2"/>
    </sheetView>
  </sheetViews>
  <sheetFormatPr defaultRowHeight="15" x14ac:dyDescent="0.25"/>
  <cols>
    <col min="1" max="1" width="64.28515625" customWidth="1"/>
    <col min="2" max="2" width="7.5703125" bestFit="1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C1" s="1"/>
      <c r="D1" s="1"/>
      <c r="H1" s="216" t="s">
        <v>713</v>
      </c>
      <c r="I1" s="216"/>
      <c r="J1" s="216"/>
    </row>
    <row r="2" spans="1:12" ht="46.5" customHeight="1" x14ac:dyDescent="0.25">
      <c r="A2" s="211" t="s">
        <v>704</v>
      </c>
      <c r="B2" s="217"/>
      <c r="C2" s="217"/>
      <c r="D2" s="217"/>
      <c r="E2" s="217"/>
      <c r="F2" s="217"/>
      <c r="G2" s="217"/>
      <c r="H2" s="217"/>
      <c r="I2" s="217"/>
      <c r="J2" s="217"/>
    </row>
    <row r="3" spans="1:12" ht="16.5" customHeight="1" x14ac:dyDescent="0.25">
      <c r="A3" s="214" t="s">
        <v>45</v>
      </c>
      <c r="B3" s="212"/>
      <c r="C3" s="212"/>
      <c r="D3" s="212"/>
      <c r="E3" s="212"/>
      <c r="F3" s="212"/>
      <c r="G3" s="212"/>
      <c r="H3" s="212"/>
      <c r="I3" s="212"/>
      <c r="J3" s="212"/>
    </row>
    <row r="4" spans="1:12" ht="18" x14ac:dyDescent="0.25">
      <c r="A4" s="96"/>
      <c r="B4" s="95"/>
      <c r="C4" s="95"/>
      <c r="D4" s="95"/>
      <c r="E4" s="95"/>
      <c r="F4" s="95"/>
      <c r="G4" s="95"/>
      <c r="H4" s="95"/>
      <c r="I4" s="95"/>
      <c r="J4" s="95"/>
    </row>
    <row r="5" spans="1:12" ht="61.5" customHeight="1" x14ac:dyDescent="0.25">
      <c r="A5" s="85" t="s">
        <v>1</v>
      </c>
    </row>
    <row r="6" spans="1:12" ht="60" x14ac:dyDescent="0.3">
      <c r="A6" s="2" t="s">
        <v>80</v>
      </c>
      <c r="B6" s="3" t="s">
        <v>81</v>
      </c>
      <c r="C6" s="82" t="s">
        <v>635</v>
      </c>
      <c r="D6" s="82" t="s">
        <v>638</v>
      </c>
      <c r="E6" s="82" t="s">
        <v>639</v>
      </c>
      <c r="F6" s="82" t="s">
        <v>640</v>
      </c>
      <c r="G6" s="82" t="s">
        <v>643</v>
      </c>
      <c r="H6" s="82" t="s">
        <v>636</v>
      </c>
      <c r="I6" s="82" t="s">
        <v>637</v>
      </c>
      <c r="J6" s="82" t="s">
        <v>641</v>
      </c>
    </row>
    <row r="7" spans="1:12" ht="25.5" x14ac:dyDescent="0.25">
      <c r="A7" s="100"/>
      <c r="B7" s="100"/>
      <c r="C7" s="100"/>
      <c r="D7" s="100"/>
      <c r="E7" s="100"/>
      <c r="F7" s="53" t="s">
        <v>644</v>
      </c>
      <c r="G7" s="52"/>
      <c r="H7" s="100"/>
      <c r="I7" s="100"/>
      <c r="J7" s="100"/>
    </row>
    <row r="8" spans="1:12" x14ac:dyDescent="0.25">
      <c r="A8" s="100"/>
      <c r="B8" s="100"/>
      <c r="C8" s="100"/>
      <c r="D8" s="100"/>
      <c r="E8" s="100"/>
      <c r="F8" s="100"/>
      <c r="G8" s="100"/>
      <c r="H8" s="100"/>
      <c r="I8" s="100"/>
      <c r="J8" s="100"/>
    </row>
    <row r="9" spans="1:12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</row>
    <row r="10" spans="1:12" x14ac:dyDescent="0.25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L10" s="108"/>
    </row>
    <row r="11" spans="1:12" x14ac:dyDescent="0.25">
      <c r="A11" s="13" t="s">
        <v>183</v>
      </c>
      <c r="B11" s="6" t="s">
        <v>184</v>
      </c>
      <c r="C11" s="100">
        <v>0</v>
      </c>
      <c r="D11" s="100"/>
      <c r="E11" s="100"/>
      <c r="F11" s="100"/>
      <c r="G11" s="100"/>
      <c r="H11" s="100"/>
      <c r="I11" s="100"/>
      <c r="J11" s="100"/>
    </row>
    <row r="12" spans="1:12" x14ac:dyDescent="0.25">
      <c r="A12" s="13"/>
      <c r="B12" s="6"/>
      <c r="C12" s="100"/>
      <c r="D12" s="100"/>
      <c r="E12" s="100"/>
      <c r="F12" s="100"/>
      <c r="G12" s="100"/>
      <c r="H12" s="100"/>
      <c r="I12" s="100"/>
      <c r="J12" s="100"/>
    </row>
    <row r="13" spans="1:12" x14ac:dyDescent="0.25">
      <c r="A13" s="13"/>
      <c r="B13" s="6"/>
      <c r="C13" s="100"/>
      <c r="D13" s="100"/>
      <c r="E13" s="100"/>
      <c r="F13" s="100"/>
      <c r="G13" s="100"/>
      <c r="H13" s="100"/>
      <c r="I13" s="100"/>
      <c r="J13" s="100"/>
    </row>
    <row r="14" spans="1:12" x14ac:dyDescent="0.25">
      <c r="A14" s="13"/>
      <c r="B14" s="6"/>
      <c r="C14" s="100"/>
      <c r="D14" s="100"/>
      <c r="E14" s="100"/>
      <c r="F14" s="100"/>
      <c r="G14" s="100"/>
      <c r="H14" s="100"/>
      <c r="I14" s="100"/>
      <c r="J14" s="100"/>
    </row>
    <row r="15" spans="1:12" x14ac:dyDescent="0.25">
      <c r="A15" s="13"/>
      <c r="B15" s="6"/>
      <c r="C15" s="100"/>
      <c r="D15" s="100"/>
      <c r="E15" s="100"/>
      <c r="F15" s="100"/>
      <c r="G15" s="100"/>
      <c r="H15" s="100"/>
      <c r="I15" s="100"/>
      <c r="J15" s="100"/>
    </row>
    <row r="16" spans="1:12" x14ac:dyDescent="0.25">
      <c r="A16" s="13" t="s">
        <v>421</v>
      </c>
      <c r="B16" s="6" t="s">
        <v>185</v>
      </c>
      <c r="C16" s="100">
        <v>0</v>
      </c>
      <c r="D16" s="100"/>
      <c r="E16" s="100"/>
      <c r="F16" s="100"/>
      <c r="G16" s="100"/>
      <c r="H16" s="100"/>
      <c r="I16" s="100"/>
      <c r="J16" s="100"/>
    </row>
    <row r="17" spans="1:10" x14ac:dyDescent="0.25">
      <c r="A17" s="13"/>
      <c r="B17" s="6"/>
      <c r="C17" s="100"/>
      <c r="D17" s="100"/>
      <c r="E17" s="100"/>
      <c r="F17" s="100"/>
      <c r="G17" s="100"/>
      <c r="H17" s="100"/>
      <c r="I17" s="100"/>
      <c r="J17" s="100"/>
    </row>
    <row r="18" spans="1:10" x14ac:dyDescent="0.25">
      <c r="A18" s="13"/>
      <c r="B18" s="6"/>
      <c r="C18" s="100"/>
      <c r="D18" s="100"/>
      <c r="E18" s="100"/>
      <c r="F18" s="100"/>
      <c r="G18" s="100"/>
      <c r="H18" s="100"/>
      <c r="I18" s="100"/>
      <c r="J18" s="100"/>
    </row>
    <row r="19" spans="1:10" x14ac:dyDescent="0.25">
      <c r="A19" s="13"/>
      <c r="B19" s="6"/>
      <c r="C19" s="100"/>
      <c r="D19" s="100"/>
      <c r="E19" s="100"/>
      <c r="F19" s="100"/>
      <c r="G19" s="100"/>
      <c r="H19" s="100"/>
      <c r="I19" s="100"/>
      <c r="J19" s="100"/>
    </row>
    <row r="20" spans="1:10" x14ac:dyDescent="0.25">
      <c r="A20" s="13"/>
      <c r="B20" s="6"/>
      <c r="C20" s="100"/>
      <c r="D20" s="100"/>
      <c r="E20" s="100"/>
      <c r="F20" s="100"/>
      <c r="G20" s="100"/>
      <c r="H20" s="100"/>
      <c r="I20" s="100"/>
      <c r="J20" s="100"/>
    </row>
    <row r="21" spans="1:10" x14ac:dyDescent="0.25">
      <c r="A21" s="5" t="s">
        <v>186</v>
      </c>
      <c r="B21" s="6" t="s">
        <v>187</v>
      </c>
      <c r="C21" s="100">
        <v>0</v>
      </c>
      <c r="D21" s="100"/>
      <c r="E21" s="100"/>
      <c r="F21" s="100"/>
      <c r="G21" s="100"/>
      <c r="H21" s="100"/>
      <c r="I21" s="100"/>
      <c r="J21" s="100"/>
    </row>
    <row r="22" spans="1:10" x14ac:dyDescent="0.25">
      <c r="A22" s="5"/>
      <c r="B22" s="6"/>
      <c r="C22" s="100"/>
      <c r="D22" s="100"/>
      <c r="E22" s="100"/>
      <c r="F22" s="100"/>
      <c r="G22" s="100"/>
      <c r="H22" s="101"/>
      <c r="I22" s="101"/>
      <c r="J22" s="107"/>
    </row>
    <row r="23" spans="1:10" x14ac:dyDescent="0.25">
      <c r="A23" s="5"/>
      <c r="B23" s="6"/>
      <c r="C23" s="100"/>
      <c r="D23" s="100"/>
      <c r="E23" s="100"/>
      <c r="F23" s="100"/>
      <c r="G23" s="100"/>
      <c r="H23" s="101"/>
      <c r="I23" s="101"/>
      <c r="J23" s="107"/>
    </row>
    <row r="24" spans="1:10" x14ac:dyDescent="0.25">
      <c r="A24" s="13" t="s">
        <v>188</v>
      </c>
      <c r="B24" s="6" t="s">
        <v>189</v>
      </c>
      <c r="C24" s="100">
        <v>0</v>
      </c>
      <c r="D24" s="100"/>
      <c r="E24" s="100"/>
      <c r="F24" s="100"/>
      <c r="G24" s="100"/>
      <c r="H24" s="100"/>
      <c r="I24" s="100"/>
      <c r="J24" s="107"/>
    </row>
    <row r="25" spans="1:10" x14ac:dyDescent="0.25">
      <c r="A25" s="13"/>
      <c r="B25" s="6"/>
      <c r="C25" s="100"/>
      <c r="D25" s="100"/>
      <c r="E25" s="100"/>
      <c r="F25" s="100"/>
      <c r="G25" s="100"/>
      <c r="H25" s="100"/>
      <c r="I25" s="100"/>
      <c r="J25" s="100"/>
    </row>
    <row r="26" spans="1:10" x14ac:dyDescent="0.25">
      <c r="A26" s="13"/>
      <c r="B26" s="6"/>
      <c r="C26" s="100"/>
      <c r="D26" s="100"/>
      <c r="E26" s="100"/>
      <c r="F26" s="100"/>
      <c r="G26" s="100"/>
      <c r="H26" s="100"/>
      <c r="I26" s="100"/>
      <c r="J26" s="100"/>
    </row>
    <row r="27" spans="1:10" x14ac:dyDescent="0.25">
      <c r="A27" s="13" t="s">
        <v>190</v>
      </c>
      <c r="B27" s="6" t="s">
        <v>191</v>
      </c>
      <c r="C27" s="100"/>
      <c r="D27" s="100"/>
      <c r="E27" s="100"/>
      <c r="F27" s="100"/>
      <c r="G27" s="100"/>
      <c r="H27" s="100"/>
      <c r="I27" s="100"/>
      <c r="J27" s="100"/>
    </row>
    <row r="28" spans="1:10" x14ac:dyDescent="0.25">
      <c r="A28" s="13"/>
      <c r="B28" s="6"/>
      <c r="C28" s="100"/>
      <c r="D28" s="100"/>
      <c r="E28" s="100"/>
      <c r="F28" s="100"/>
      <c r="G28" s="100"/>
      <c r="H28" s="100"/>
      <c r="I28" s="100"/>
      <c r="J28" s="100"/>
    </row>
    <row r="29" spans="1:10" x14ac:dyDescent="0.25">
      <c r="A29" s="13"/>
      <c r="B29" s="6"/>
      <c r="C29" s="100"/>
      <c r="D29" s="100"/>
      <c r="E29" s="100"/>
      <c r="F29" s="100"/>
      <c r="G29" s="100"/>
      <c r="H29" s="100"/>
      <c r="I29" s="100"/>
      <c r="J29" s="100"/>
    </row>
    <row r="30" spans="1:10" x14ac:dyDescent="0.25">
      <c r="A30" s="5" t="s">
        <v>192</v>
      </c>
      <c r="B30" s="6" t="s">
        <v>193</v>
      </c>
      <c r="C30" s="100">
        <v>0</v>
      </c>
      <c r="D30" s="100"/>
      <c r="E30" s="100"/>
      <c r="F30" s="100"/>
      <c r="G30" s="100"/>
      <c r="H30" s="100"/>
      <c r="I30" s="100"/>
      <c r="J30" s="100"/>
    </row>
    <row r="31" spans="1:10" s="87" customFormat="1" x14ac:dyDescent="0.25">
      <c r="A31" s="5" t="s">
        <v>194</v>
      </c>
      <c r="B31" s="6" t="s">
        <v>195</v>
      </c>
      <c r="C31" s="100">
        <v>0</v>
      </c>
      <c r="D31" s="100"/>
      <c r="E31" s="100"/>
      <c r="F31" s="100"/>
      <c r="G31" s="100"/>
      <c r="H31" s="100"/>
      <c r="I31" s="100"/>
      <c r="J31" s="100"/>
    </row>
    <row r="32" spans="1:10" ht="15.75" x14ac:dyDescent="0.25">
      <c r="A32" s="20" t="s">
        <v>422</v>
      </c>
      <c r="B32" s="9" t="s">
        <v>196</v>
      </c>
      <c r="C32" s="90">
        <f>SUM(C11,C16,C21,C24,C27,C30,C31,)</f>
        <v>0</v>
      </c>
      <c r="D32" s="90">
        <f t="shared" ref="D32:J32" si="0">SUM(D11,D16,D21,D24,D27,D30,D31,)</f>
        <v>0</v>
      </c>
      <c r="E32" s="90">
        <f t="shared" si="0"/>
        <v>0</v>
      </c>
      <c r="F32" s="90">
        <f t="shared" si="0"/>
        <v>0</v>
      </c>
      <c r="G32" s="90">
        <f t="shared" si="0"/>
        <v>0</v>
      </c>
      <c r="H32" s="90">
        <f t="shared" si="0"/>
        <v>0</v>
      </c>
      <c r="I32" s="90">
        <f t="shared" si="0"/>
        <v>0</v>
      </c>
      <c r="J32" s="90">
        <f t="shared" si="0"/>
        <v>0</v>
      </c>
    </row>
    <row r="33" spans="1:10" ht="15.75" x14ac:dyDescent="0.25">
      <c r="A33" s="23"/>
      <c r="B33" s="8"/>
      <c r="C33" s="100"/>
      <c r="D33" s="100"/>
      <c r="E33" s="100"/>
      <c r="F33" s="100"/>
      <c r="G33" s="100"/>
      <c r="H33" s="100"/>
      <c r="I33" s="100"/>
      <c r="J33" s="100"/>
    </row>
    <row r="34" spans="1:10" ht="15.75" x14ac:dyDescent="0.25">
      <c r="A34" s="23"/>
      <c r="B34" s="8"/>
      <c r="C34" s="100"/>
      <c r="D34" s="100"/>
      <c r="E34" s="100"/>
      <c r="F34" s="100"/>
      <c r="G34" s="100"/>
      <c r="H34" s="100"/>
      <c r="I34" s="100"/>
      <c r="J34" s="100"/>
    </row>
    <row r="35" spans="1:10" ht="15.75" x14ac:dyDescent="0.25">
      <c r="A35" s="23"/>
      <c r="B35" s="8"/>
      <c r="C35" s="100"/>
      <c r="D35" s="100"/>
      <c r="E35" s="100"/>
      <c r="F35" s="100"/>
      <c r="G35" s="100"/>
      <c r="H35" s="100"/>
      <c r="I35" s="100"/>
      <c r="J35" s="100"/>
    </row>
    <row r="36" spans="1:10" ht="15.75" x14ac:dyDescent="0.25">
      <c r="A36" s="23"/>
      <c r="B36" s="8"/>
      <c r="C36" s="100"/>
      <c r="D36" s="100"/>
      <c r="E36" s="100"/>
      <c r="F36" s="100"/>
      <c r="G36" s="100"/>
      <c r="H36" s="100"/>
      <c r="I36" s="100"/>
      <c r="J36" s="100"/>
    </row>
    <row r="37" spans="1:10" x14ac:dyDescent="0.25">
      <c r="A37" s="13" t="s">
        <v>197</v>
      </c>
      <c r="B37" s="6" t="s">
        <v>198</v>
      </c>
      <c r="C37" s="100">
        <v>0</v>
      </c>
      <c r="D37" s="100"/>
      <c r="E37" s="100"/>
      <c r="F37" s="100"/>
      <c r="G37" s="100"/>
      <c r="H37" s="100"/>
      <c r="I37" s="100"/>
      <c r="J37" s="100"/>
    </row>
    <row r="38" spans="1:10" x14ac:dyDescent="0.25">
      <c r="A38" s="13"/>
      <c r="B38" s="6"/>
      <c r="C38" s="100"/>
      <c r="D38" s="100"/>
      <c r="E38" s="100"/>
      <c r="F38" s="100"/>
      <c r="G38" s="100"/>
      <c r="H38" s="100"/>
      <c r="I38" s="100"/>
      <c r="J38" s="100"/>
    </row>
    <row r="39" spans="1:10" x14ac:dyDescent="0.25">
      <c r="A39" s="13"/>
      <c r="B39" s="6"/>
      <c r="C39" s="100"/>
      <c r="D39" s="100"/>
      <c r="E39" s="100"/>
      <c r="F39" s="100"/>
      <c r="G39" s="100"/>
      <c r="H39" s="100"/>
      <c r="I39" s="100"/>
      <c r="J39" s="100"/>
    </row>
    <row r="40" spans="1:10" x14ac:dyDescent="0.25">
      <c r="A40" s="13"/>
      <c r="B40" s="6"/>
      <c r="C40" s="100"/>
      <c r="D40" s="100"/>
      <c r="E40" s="100"/>
      <c r="F40" s="100"/>
      <c r="G40" s="100"/>
      <c r="H40" s="100"/>
      <c r="I40" s="100"/>
      <c r="J40" s="100"/>
    </row>
    <row r="41" spans="1:10" x14ac:dyDescent="0.25">
      <c r="A41" s="13"/>
      <c r="B41" s="6"/>
      <c r="C41" s="100"/>
      <c r="D41" s="100"/>
      <c r="E41" s="100"/>
      <c r="F41" s="100"/>
      <c r="G41" s="100"/>
      <c r="H41" s="100"/>
      <c r="I41" s="100"/>
      <c r="J41" s="100"/>
    </row>
    <row r="42" spans="1:10" x14ac:dyDescent="0.25">
      <c r="A42" s="13" t="s">
        <v>199</v>
      </c>
      <c r="B42" s="6" t="s">
        <v>200</v>
      </c>
      <c r="C42" s="100">
        <v>0</v>
      </c>
      <c r="D42" s="100"/>
      <c r="E42" s="100"/>
      <c r="F42" s="100"/>
      <c r="G42" s="100"/>
      <c r="H42" s="100"/>
      <c r="I42" s="100"/>
      <c r="J42" s="100"/>
    </row>
    <row r="43" spans="1:10" x14ac:dyDescent="0.25">
      <c r="A43" s="13"/>
      <c r="B43" s="6"/>
      <c r="C43" s="100"/>
      <c r="D43" s="100"/>
      <c r="E43" s="100"/>
      <c r="F43" s="100"/>
      <c r="G43" s="100"/>
      <c r="H43" s="100"/>
      <c r="I43" s="100"/>
      <c r="J43" s="100"/>
    </row>
    <row r="44" spans="1:10" x14ac:dyDescent="0.25">
      <c r="A44" s="13"/>
      <c r="B44" s="6"/>
      <c r="C44" s="100"/>
      <c r="D44" s="100"/>
      <c r="E44" s="100"/>
      <c r="F44" s="100"/>
      <c r="G44" s="100"/>
      <c r="H44" s="100"/>
      <c r="I44" s="100"/>
      <c r="J44" s="100"/>
    </row>
    <row r="45" spans="1:10" x14ac:dyDescent="0.25">
      <c r="A45" s="13"/>
      <c r="B45" s="6"/>
      <c r="C45" s="100"/>
      <c r="D45" s="100"/>
      <c r="E45" s="100"/>
      <c r="F45" s="100"/>
      <c r="G45" s="100"/>
      <c r="H45" s="100"/>
      <c r="I45" s="100"/>
      <c r="J45" s="100"/>
    </row>
    <row r="46" spans="1:10" x14ac:dyDescent="0.25">
      <c r="A46" s="13"/>
      <c r="B46" s="6"/>
      <c r="C46" s="100"/>
      <c r="D46" s="100"/>
      <c r="E46" s="100"/>
      <c r="F46" s="100"/>
      <c r="G46" s="100"/>
      <c r="H46" s="100"/>
      <c r="I46" s="100"/>
      <c r="J46" s="100"/>
    </row>
    <row r="47" spans="1:10" x14ac:dyDescent="0.25">
      <c r="A47" s="13" t="s">
        <v>201</v>
      </c>
      <c r="B47" s="6" t="s">
        <v>202</v>
      </c>
      <c r="C47" s="100">
        <v>0</v>
      </c>
      <c r="D47" s="100"/>
      <c r="E47" s="100"/>
      <c r="F47" s="100"/>
      <c r="G47" s="100"/>
      <c r="H47" s="100"/>
      <c r="I47" s="100"/>
      <c r="J47" s="100"/>
    </row>
    <row r="48" spans="1:10" s="87" customFormat="1" x14ac:dyDescent="0.25">
      <c r="A48" s="13" t="s">
        <v>203</v>
      </c>
      <c r="B48" s="6" t="s">
        <v>204</v>
      </c>
      <c r="C48" s="100">
        <v>0</v>
      </c>
      <c r="D48" s="100"/>
      <c r="E48" s="100"/>
      <c r="F48" s="100"/>
      <c r="G48" s="100"/>
      <c r="H48" s="100"/>
      <c r="I48" s="100"/>
      <c r="J48" s="100"/>
    </row>
    <row r="49" spans="1:10" s="87" customFormat="1" ht="15.75" x14ac:dyDescent="0.25">
      <c r="A49" s="20" t="s">
        <v>423</v>
      </c>
      <c r="B49" s="9" t="s">
        <v>205</v>
      </c>
      <c r="C49" s="90">
        <f>SUM(C37,C42,C47,C48,)</f>
        <v>0</v>
      </c>
      <c r="D49" s="90">
        <f t="shared" ref="D49:J49" si="1">SUM(D37,D42,D47,D48,)</f>
        <v>0</v>
      </c>
      <c r="E49" s="90">
        <f t="shared" si="1"/>
        <v>0</v>
      </c>
      <c r="F49" s="90">
        <f t="shared" si="1"/>
        <v>0</v>
      </c>
      <c r="G49" s="90">
        <f t="shared" si="1"/>
        <v>0</v>
      </c>
      <c r="H49" s="90">
        <f t="shared" si="1"/>
        <v>0</v>
      </c>
      <c r="I49" s="90">
        <f t="shared" si="1"/>
        <v>0</v>
      </c>
      <c r="J49" s="90">
        <f t="shared" si="1"/>
        <v>0</v>
      </c>
    </row>
    <row r="50" spans="1:10" ht="78.75" x14ac:dyDescent="0.25">
      <c r="A50" s="93" t="s">
        <v>52</v>
      </c>
      <c r="B50" s="91"/>
      <c r="C50" s="91"/>
      <c r="D50" s="91"/>
      <c r="E50" s="91"/>
      <c r="F50" s="91"/>
      <c r="G50" s="91"/>
      <c r="H50" s="91"/>
      <c r="I50" s="91"/>
      <c r="J50" s="91"/>
    </row>
    <row r="51" spans="1:10" ht="15.75" x14ac:dyDescent="0.3">
      <c r="A51" s="82" t="s">
        <v>53</v>
      </c>
      <c r="B51" s="25"/>
      <c r="C51" s="25"/>
      <c r="D51" s="25"/>
      <c r="E51" s="25"/>
      <c r="F51" s="25"/>
      <c r="G51" s="25"/>
      <c r="H51" s="25"/>
      <c r="I51" s="25"/>
      <c r="J51" s="25"/>
    </row>
    <row r="52" spans="1:10" ht="15.75" x14ac:dyDescent="0.3">
      <c r="A52" s="82" t="s">
        <v>53</v>
      </c>
      <c r="B52" s="25"/>
      <c r="C52" s="25"/>
      <c r="D52" s="25"/>
      <c r="E52" s="25"/>
      <c r="F52" s="25"/>
      <c r="G52" s="25"/>
      <c r="H52" s="25"/>
      <c r="I52" s="25"/>
      <c r="J52" s="25"/>
    </row>
    <row r="53" spans="1:10" ht="15.75" x14ac:dyDescent="0.3">
      <c r="A53" s="82" t="s">
        <v>53</v>
      </c>
      <c r="B53" s="25"/>
      <c r="C53" s="25"/>
      <c r="D53" s="25"/>
      <c r="E53" s="25"/>
      <c r="F53" s="25"/>
      <c r="G53" s="25"/>
      <c r="H53" s="25"/>
      <c r="I53" s="25"/>
      <c r="J53" s="25"/>
    </row>
    <row r="54" spans="1:10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</row>
    <row r="55" spans="1:10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</row>
    <row r="56" spans="1:10" x14ac:dyDescent="0.25">
      <c r="A56" s="79" t="s">
        <v>51</v>
      </c>
    </row>
    <row r="57" spans="1:10" x14ac:dyDescent="0.25">
      <c r="A57" s="81"/>
    </row>
    <row r="58" spans="1:10" ht="25.5" x14ac:dyDescent="0.25">
      <c r="A58" s="80" t="s">
        <v>58</v>
      </c>
    </row>
    <row r="59" spans="1:10" ht="51" x14ac:dyDescent="0.25">
      <c r="A59" s="80" t="s">
        <v>46</v>
      </c>
    </row>
    <row r="60" spans="1:10" ht="25.5" x14ac:dyDescent="0.25">
      <c r="A60" s="80" t="s">
        <v>47</v>
      </c>
    </row>
    <row r="61" spans="1:10" ht="25.5" x14ac:dyDescent="0.25">
      <c r="A61" s="80" t="s">
        <v>48</v>
      </c>
    </row>
    <row r="62" spans="1:10" ht="38.25" x14ac:dyDescent="0.25">
      <c r="A62" s="80" t="s">
        <v>49</v>
      </c>
    </row>
    <row r="63" spans="1:10" ht="25.5" x14ac:dyDescent="0.25">
      <c r="A63" s="80" t="s">
        <v>50</v>
      </c>
    </row>
    <row r="64" spans="1:10" ht="38.25" x14ac:dyDescent="0.25">
      <c r="A64" s="80" t="s">
        <v>59</v>
      </c>
    </row>
    <row r="65" spans="1:1" ht="51" x14ac:dyDescent="0.25">
      <c r="A65" s="102" t="s">
        <v>60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I44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2.5703125" bestFit="1" customWidth="1"/>
    <col min="3" max="3" width="14.7109375" customWidth="1"/>
    <col min="4" max="4" width="13.28515625" customWidth="1"/>
    <col min="5" max="5" width="21.8554687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C1" s="1"/>
      <c r="D1" s="1"/>
      <c r="E1" s="216" t="s">
        <v>714</v>
      </c>
      <c r="F1" s="216"/>
      <c r="G1" s="216"/>
      <c r="H1" s="216"/>
    </row>
    <row r="3" spans="1:9" ht="25.5" customHeight="1" x14ac:dyDescent="0.25">
      <c r="A3" s="211" t="s">
        <v>704</v>
      </c>
      <c r="B3" s="217"/>
      <c r="C3" s="217"/>
      <c r="D3" s="217"/>
      <c r="E3" s="217"/>
      <c r="F3" s="217"/>
      <c r="G3" s="217"/>
      <c r="H3" s="217"/>
    </row>
    <row r="4" spans="1:9" ht="82.5" customHeight="1" x14ac:dyDescent="0.25">
      <c r="A4" s="214" t="s">
        <v>665</v>
      </c>
      <c r="B4" s="214"/>
      <c r="C4" s="214"/>
      <c r="D4" s="214"/>
      <c r="E4" s="214"/>
      <c r="F4" s="214"/>
      <c r="G4" s="214"/>
      <c r="H4" s="214"/>
    </row>
    <row r="5" spans="1:9" ht="20.25" customHeight="1" x14ac:dyDescent="0.25">
      <c r="A5" s="54"/>
      <c r="B5" s="103"/>
      <c r="C5" s="103"/>
      <c r="D5" s="103"/>
      <c r="E5" s="103"/>
      <c r="F5" s="103"/>
      <c r="G5" s="103"/>
      <c r="H5" s="103"/>
    </row>
    <row r="6" spans="1:9" x14ac:dyDescent="0.25">
      <c r="A6" s="85" t="s">
        <v>1</v>
      </c>
      <c r="F6" s="210" t="s">
        <v>648</v>
      </c>
      <c r="G6" s="223"/>
      <c r="H6" s="223"/>
      <c r="I6" s="224"/>
    </row>
    <row r="7" spans="1:9" ht="86.25" customHeight="1" x14ac:dyDescent="0.3">
      <c r="A7" s="2" t="s">
        <v>80</v>
      </c>
      <c r="B7" s="3" t="s">
        <v>81</v>
      </c>
      <c r="C7" s="82" t="s">
        <v>636</v>
      </c>
      <c r="D7" s="82" t="s">
        <v>637</v>
      </c>
      <c r="E7" s="82" t="s">
        <v>642</v>
      </c>
      <c r="F7" s="104">
        <v>2021</v>
      </c>
      <c r="G7" s="104">
        <v>2022</v>
      </c>
      <c r="H7" s="104">
        <v>2023</v>
      </c>
      <c r="I7" s="104">
        <v>2024</v>
      </c>
    </row>
    <row r="8" spans="1:9" x14ac:dyDescent="0.25">
      <c r="A8" s="21" t="s">
        <v>500</v>
      </c>
      <c r="B8" s="5" t="s">
        <v>342</v>
      </c>
      <c r="C8" s="101"/>
      <c r="D8" s="101"/>
      <c r="E8" s="52"/>
      <c r="F8" s="100"/>
      <c r="G8" s="100"/>
      <c r="H8" s="100"/>
      <c r="I8" s="100"/>
    </row>
    <row r="9" spans="1:9" x14ac:dyDescent="0.25">
      <c r="A9" s="46" t="s">
        <v>219</v>
      </c>
      <c r="B9" s="46" t="s">
        <v>342</v>
      </c>
      <c r="C9" s="100"/>
      <c r="D9" s="100"/>
      <c r="E9" s="100"/>
      <c r="F9" s="100"/>
      <c r="G9" s="100"/>
      <c r="H9" s="100"/>
      <c r="I9" s="100"/>
    </row>
    <row r="10" spans="1:9" ht="30" x14ac:dyDescent="0.25">
      <c r="A10" s="12" t="s">
        <v>343</v>
      </c>
      <c r="B10" s="5" t="s">
        <v>344</v>
      </c>
      <c r="C10" s="100"/>
      <c r="D10" s="100"/>
      <c r="E10" s="100"/>
      <c r="F10" s="100"/>
      <c r="G10" s="100"/>
      <c r="H10" s="100"/>
      <c r="I10" s="100"/>
    </row>
    <row r="11" spans="1:9" x14ac:dyDescent="0.25">
      <c r="A11" s="21" t="s">
        <v>548</v>
      </c>
      <c r="B11" s="5" t="s">
        <v>345</v>
      </c>
      <c r="C11" s="101"/>
      <c r="D11" s="101"/>
      <c r="E11" s="109"/>
      <c r="F11" s="100"/>
      <c r="G11" s="100"/>
      <c r="H11" s="100"/>
      <c r="I11" s="100"/>
    </row>
    <row r="12" spans="1:9" x14ac:dyDescent="0.25">
      <c r="A12" s="46" t="s">
        <v>219</v>
      </c>
      <c r="B12" s="46" t="s">
        <v>345</v>
      </c>
      <c r="C12" s="100"/>
      <c r="D12" s="100"/>
      <c r="E12" s="100"/>
      <c r="F12" s="100"/>
      <c r="G12" s="100"/>
      <c r="H12" s="100"/>
      <c r="I12" s="100"/>
    </row>
    <row r="13" spans="1:9" s="87" customFormat="1" x14ac:dyDescent="0.25">
      <c r="A13" s="11" t="s">
        <v>520</v>
      </c>
      <c r="B13" s="7" t="s">
        <v>346</v>
      </c>
      <c r="C13" s="90"/>
      <c r="D13" s="90"/>
      <c r="E13" s="90"/>
      <c r="F13" s="90"/>
      <c r="G13" s="90"/>
      <c r="H13" s="90"/>
      <c r="I13" s="90"/>
    </row>
    <row r="14" spans="1:9" x14ac:dyDescent="0.25">
      <c r="A14" s="12" t="s">
        <v>549</v>
      </c>
      <c r="B14" s="5" t="s">
        <v>347</v>
      </c>
      <c r="C14" s="100"/>
      <c r="D14" s="100"/>
      <c r="E14" s="100"/>
      <c r="F14" s="100"/>
      <c r="G14" s="100"/>
      <c r="H14" s="100"/>
      <c r="I14" s="100"/>
    </row>
    <row r="15" spans="1:9" x14ac:dyDescent="0.25">
      <c r="A15" s="46" t="s">
        <v>227</v>
      </c>
      <c r="B15" s="46" t="s">
        <v>347</v>
      </c>
      <c r="C15" s="100"/>
      <c r="D15" s="100"/>
      <c r="E15" s="100"/>
      <c r="F15" s="100"/>
      <c r="G15" s="100"/>
      <c r="H15" s="100"/>
      <c r="I15" s="100"/>
    </row>
    <row r="16" spans="1:9" x14ac:dyDescent="0.25">
      <c r="A16" s="21" t="s">
        <v>348</v>
      </c>
      <c r="B16" s="5" t="s">
        <v>349</v>
      </c>
      <c r="C16" s="100"/>
      <c r="D16" s="100"/>
      <c r="E16" s="100"/>
      <c r="F16" s="100"/>
      <c r="G16" s="100"/>
      <c r="H16" s="100"/>
      <c r="I16" s="100"/>
    </row>
    <row r="17" spans="1:9" x14ac:dyDescent="0.25">
      <c r="A17" s="13" t="s">
        <v>550</v>
      </c>
      <c r="B17" s="5" t="s">
        <v>350</v>
      </c>
      <c r="C17" s="25"/>
      <c r="D17" s="25"/>
      <c r="E17" s="25"/>
      <c r="F17" s="25"/>
      <c r="G17" s="25"/>
      <c r="H17" s="25"/>
      <c r="I17" s="25"/>
    </row>
    <row r="18" spans="1:9" x14ac:dyDescent="0.25">
      <c r="A18" s="46" t="s">
        <v>228</v>
      </c>
      <c r="B18" s="46" t="s">
        <v>350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1" t="s">
        <v>351</v>
      </c>
      <c r="B19" s="5" t="s">
        <v>352</v>
      </c>
      <c r="C19" s="25"/>
      <c r="D19" s="25"/>
      <c r="E19" s="25"/>
      <c r="F19" s="25"/>
      <c r="G19" s="25"/>
      <c r="H19" s="25"/>
      <c r="I19" s="25"/>
    </row>
    <row r="20" spans="1:9" s="87" customFormat="1" x14ac:dyDescent="0.25">
      <c r="A20" s="22" t="s">
        <v>521</v>
      </c>
      <c r="B20" s="7" t="s">
        <v>353</v>
      </c>
      <c r="C20" s="91"/>
      <c r="D20" s="91"/>
      <c r="E20" s="91"/>
      <c r="F20" s="91"/>
      <c r="G20" s="91"/>
      <c r="H20" s="91"/>
      <c r="I20" s="91"/>
    </row>
    <row r="21" spans="1:9" x14ac:dyDescent="0.25">
      <c r="A21" s="12" t="s">
        <v>368</v>
      </c>
      <c r="B21" s="5" t="s">
        <v>369</v>
      </c>
      <c r="C21" s="25"/>
      <c r="D21" s="25"/>
      <c r="E21" s="25"/>
      <c r="F21" s="25"/>
      <c r="G21" s="25"/>
      <c r="H21" s="25"/>
      <c r="I21" s="25"/>
    </row>
    <row r="22" spans="1:9" x14ac:dyDescent="0.25">
      <c r="A22" s="13" t="s">
        <v>370</v>
      </c>
      <c r="B22" s="5" t="s">
        <v>371</v>
      </c>
      <c r="C22" s="25"/>
      <c r="D22" s="25"/>
      <c r="E22" s="25"/>
      <c r="F22" s="25"/>
      <c r="G22" s="25"/>
      <c r="H22" s="25"/>
      <c r="I22" s="25"/>
    </row>
    <row r="23" spans="1:9" x14ac:dyDescent="0.25">
      <c r="A23" s="21" t="s">
        <v>372</v>
      </c>
      <c r="B23" s="5" t="s">
        <v>373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21" t="s">
        <v>505</v>
      </c>
      <c r="B24" s="5" t="s">
        <v>374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46" t="s">
        <v>253</v>
      </c>
      <c r="B25" s="46" t="s">
        <v>374</v>
      </c>
      <c r="C25" s="25"/>
      <c r="D25" s="25"/>
      <c r="E25" s="25"/>
      <c r="F25" s="25"/>
      <c r="G25" s="25"/>
      <c r="H25" s="25"/>
      <c r="I25" s="25"/>
    </row>
    <row r="26" spans="1:9" x14ac:dyDescent="0.25">
      <c r="A26" s="46" t="s">
        <v>254</v>
      </c>
      <c r="B26" s="46" t="s">
        <v>374</v>
      </c>
      <c r="C26" s="25"/>
      <c r="D26" s="25"/>
      <c r="E26" s="25"/>
      <c r="F26" s="25"/>
      <c r="G26" s="25"/>
      <c r="H26" s="25"/>
      <c r="I26" s="25"/>
    </row>
    <row r="27" spans="1:9" x14ac:dyDescent="0.25">
      <c r="A27" s="47" t="s">
        <v>255</v>
      </c>
      <c r="B27" s="47" t="s">
        <v>374</v>
      </c>
      <c r="C27" s="25"/>
      <c r="D27" s="25"/>
      <c r="E27" s="25"/>
      <c r="F27" s="25"/>
      <c r="G27" s="25"/>
      <c r="H27" s="25"/>
      <c r="I27" s="25"/>
    </row>
    <row r="28" spans="1:9" s="87" customFormat="1" x14ac:dyDescent="0.25">
      <c r="A28" s="48" t="s">
        <v>524</v>
      </c>
      <c r="B28" s="35" t="s">
        <v>375</v>
      </c>
      <c r="C28" s="91"/>
      <c r="D28" s="91"/>
      <c r="E28" s="91"/>
      <c r="F28" s="91"/>
      <c r="G28" s="91"/>
      <c r="H28" s="91"/>
      <c r="I28" s="91"/>
    </row>
    <row r="29" spans="1:9" x14ac:dyDescent="0.25">
      <c r="A29" s="77"/>
      <c r="B29" s="78"/>
    </row>
    <row r="30" spans="1:9" ht="47.25" customHeight="1" x14ac:dyDescent="0.25">
      <c r="A30" s="2" t="s">
        <v>80</v>
      </c>
      <c r="B30" s="3" t="s">
        <v>81</v>
      </c>
      <c r="C30" s="104" t="s">
        <v>695</v>
      </c>
      <c r="D30" s="104" t="s">
        <v>697</v>
      </c>
      <c r="E30" s="143" t="s">
        <v>703</v>
      </c>
      <c r="F30" s="104" t="s">
        <v>706</v>
      </c>
      <c r="G30" s="144"/>
      <c r="H30" s="24"/>
    </row>
    <row r="31" spans="1:9" s="87" customFormat="1" ht="26.25" x14ac:dyDescent="0.25">
      <c r="A31" s="149" t="s">
        <v>36</v>
      </c>
      <c r="B31" s="150"/>
      <c r="C31" s="151"/>
      <c r="D31" s="151"/>
      <c r="E31" s="151"/>
      <c r="F31" s="151"/>
      <c r="G31" s="145"/>
      <c r="H31" s="146"/>
    </row>
    <row r="32" spans="1:9" ht="15.75" x14ac:dyDescent="0.3">
      <c r="A32" s="82" t="s">
        <v>56</v>
      </c>
      <c r="B32" s="35"/>
      <c r="C32" s="189">
        <v>815723</v>
      </c>
      <c r="D32" s="152">
        <v>770000</v>
      </c>
      <c r="E32" s="152">
        <v>800000</v>
      </c>
      <c r="F32" s="152">
        <v>900000</v>
      </c>
      <c r="G32" s="147"/>
      <c r="H32" s="148"/>
    </row>
    <row r="33" spans="1:8" ht="45" x14ac:dyDescent="0.3">
      <c r="A33" s="82" t="s">
        <v>33</v>
      </c>
      <c r="B33" s="35"/>
      <c r="C33" s="189"/>
      <c r="D33" s="152"/>
      <c r="E33" s="152"/>
      <c r="F33" s="152"/>
      <c r="G33" s="147"/>
      <c r="H33" s="148"/>
    </row>
    <row r="34" spans="1:8" ht="15.75" x14ac:dyDescent="0.3">
      <c r="A34" s="82" t="s">
        <v>34</v>
      </c>
      <c r="B34" s="35"/>
      <c r="C34" s="189"/>
      <c r="D34" s="152"/>
      <c r="E34" s="152"/>
      <c r="F34" s="152"/>
      <c r="G34" s="147"/>
      <c r="H34" s="148"/>
    </row>
    <row r="35" spans="1:8" ht="30.75" customHeight="1" x14ac:dyDescent="0.3">
      <c r="A35" s="82" t="s">
        <v>35</v>
      </c>
      <c r="B35" s="35"/>
      <c r="C35" s="189"/>
      <c r="D35" s="152"/>
      <c r="E35" s="152"/>
      <c r="F35" s="152"/>
      <c r="G35" s="147"/>
      <c r="H35" s="148"/>
    </row>
    <row r="36" spans="1:8" ht="15.75" x14ac:dyDescent="0.3">
      <c r="A36" s="82" t="s">
        <v>57</v>
      </c>
      <c r="B36" s="35"/>
      <c r="C36" s="189">
        <v>23278</v>
      </c>
      <c r="D36" s="152">
        <v>25000</v>
      </c>
      <c r="E36" s="152">
        <v>30000</v>
      </c>
      <c r="F36" s="152">
        <v>45000</v>
      </c>
      <c r="G36" s="147"/>
      <c r="H36" s="148"/>
    </row>
    <row r="37" spans="1:8" ht="21" customHeight="1" x14ac:dyDescent="0.3">
      <c r="A37" s="82" t="s">
        <v>55</v>
      </c>
      <c r="B37" s="35"/>
      <c r="C37" s="189"/>
      <c r="D37" s="152"/>
      <c r="E37" s="152"/>
      <c r="F37" s="152"/>
      <c r="G37" s="147"/>
      <c r="H37" s="148"/>
    </row>
    <row r="38" spans="1:8" s="87" customFormat="1" x14ac:dyDescent="0.25">
      <c r="A38" s="22" t="s">
        <v>24</v>
      </c>
      <c r="B38" s="35"/>
      <c r="C38" s="190">
        <f>SUM(C32:C37)</f>
        <v>839001</v>
      </c>
      <c r="D38" s="153">
        <f t="shared" ref="D38:F38" si="0">SUM(D32:D37)</f>
        <v>795000</v>
      </c>
      <c r="E38" s="153">
        <f t="shared" si="0"/>
        <v>830000</v>
      </c>
      <c r="F38" s="153">
        <f t="shared" si="0"/>
        <v>945000</v>
      </c>
      <c r="G38" s="145"/>
      <c r="H38" s="146"/>
    </row>
    <row r="39" spans="1:8" x14ac:dyDescent="0.25">
      <c r="A39" s="77"/>
      <c r="B39" s="78"/>
    </row>
    <row r="40" spans="1:8" x14ac:dyDescent="0.25">
      <c r="A40" s="77"/>
      <c r="B40" s="78"/>
    </row>
    <row r="41" spans="1:8" x14ac:dyDescent="0.25">
      <c r="A41" s="225" t="s">
        <v>54</v>
      </c>
      <c r="B41" s="225"/>
      <c r="C41" s="225"/>
      <c r="D41" s="225"/>
      <c r="E41" s="225"/>
    </row>
    <row r="42" spans="1:8" x14ac:dyDescent="0.25">
      <c r="A42" s="225"/>
      <c r="B42" s="225"/>
      <c r="C42" s="225"/>
      <c r="D42" s="225"/>
      <c r="E42" s="225"/>
    </row>
    <row r="43" spans="1:8" ht="27.75" customHeight="1" x14ac:dyDescent="0.25">
      <c r="A43" s="225"/>
      <c r="B43" s="225"/>
      <c r="C43" s="225"/>
      <c r="D43" s="225"/>
      <c r="E43" s="225"/>
    </row>
    <row r="44" spans="1:8" x14ac:dyDescent="0.25">
      <c r="A44" s="77"/>
      <c r="B44" s="78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E10"/>
  <sheetViews>
    <sheetView workbookViewId="0">
      <selection activeCell="A3" sqref="A3:E3"/>
    </sheetView>
  </sheetViews>
  <sheetFormatPr defaultRowHeight="15" x14ac:dyDescent="0.25"/>
  <cols>
    <col min="1" max="1" width="36.42578125" customWidth="1"/>
    <col min="2" max="2" width="7.5703125" bestFit="1" customWidth="1"/>
    <col min="3" max="3" width="18.85546875" customWidth="1"/>
    <col min="4" max="4" width="17.28515625" customWidth="1"/>
    <col min="5" max="5" width="17.7109375" customWidth="1"/>
  </cols>
  <sheetData>
    <row r="1" spans="1:5" x14ac:dyDescent="0.25">
      <c r="C1" s="1"/>
      <c r="D1" s="1"/>
      <c r="E1" s="121"/>
    </row>
    <row r="2" spans="1:5" x14ac:dyDescent="0.25">
      <c r="D2" t="s">
        <v>715</v>
      </c>
    </row>
    <row r="3" spans="1:5" ht="24" customHeight="1" x14ac:dyDescent="0.25">
      <c r="A3" s="211" t="s">
        <v>704</v>
      </c>
      <c r="B3" s="217"/>
      <c r="C3" s="217"/>
      <c r="D3" s="217"/>
      <c r="E3" s="217"/>
    </row>
    <row r="4" spans="1:5" ht="23.25" customHeight="1" x14ac:dyDescent="0.25">
      <c r="A4" s="214" t="s">
        <v>666</v>
      </c>
      <c r="B4" s="212"/>
      <c r="C4" s="212"/>
      <c r="D4" s="212"/>
      <c r="E4" s="212"/>
    </row>
    <row r="5" spans="1:5" ht="18" x14ac:dyDescent="0.25">
      <c r="A5" s="41"/>
    </row>
    <row r="7" spans="1:5" ht="30" x14ac:dyDescent="0.3">
      <c r="A7" s="2" t="s">
        <v>80</v>
      </c>
      <c r="B7" s="3" t="s">
        <v>81</v>
      </c>
      <c r="C7" s="51" t="s">
        <v>1</v>
      </c>
      <c r="D7" s="51" t="s">
        <v>2</v>
      </c>
      <c r="E7" s="57" t="s">
        <v>3</v>
      </c>
    </row>
    <row r="8" spans="1:5" x14ac:dyDescent="0.25">
      <c r="A8" s="25"/>
      <c r="B8" s="25"/>
      <c r="C8" s="84"/>
      <c r="D8" s="84"/>
      <c r="E8" s="84"/>
    </row>
    <row r="9" spans="1:5" s="87" customFormat="1" x14ac:dyDescent="0.25">
      <c r="A9" s="15" t="s">
        <v>630</v>
      </c>
      <c r="B9" s="8" t="s">
        <v>653</v>
      </c>
      <c r="C9" s="119">
        <v>1296594</v>
      </c>
      <c r="D9" s="119"/>
      <c r="E9" s="119">
        <f>SUM(C9:D9)</f>
        <v>1296594</v>
      </c>
    </row>
    <row r="10" spans="1:5" s="87" customFormat="1" x14ac:dyDescent="0.25">
      <c r="A10" s="15" t="s">
        <v>651</v>
      </c>
      <c r="B10" s="8" t="s">
        <v>653</v>
      </c>
      <c r="C10" s="88"/>
      <c r="D10" s="88"/>
      <c r="E10" s="88"/>
    </row>
  </sheetData>
  <mergeCells count="2">
    <mergeCell ref="A3:E3"/>
    <mergeCell ref="A4:E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39"/>
  <sheetViews>
    <sheetView workbookViewId="0">
      <selection activeCell="C3" sqref="C3"/>
    </sheetView>
  </sheetViews>
  <sheetFormatPr defaultRowHeight="15" x14ac:dyDescent="0.25"/>
  <cols>
    <col min="1" max="1" width="101.28515625" customWidth="1"/>
    <col min="2" max="2" width="8.7109375" bestFit="1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4"/>
      <c r="B1" s="76"/>
      <c r="C1" s="156"/>
      <c r="D1" s="156"/>
      <c r="E1" s="76"/>
    </row>
    <row r="2" spans="1:5" x14ac:dyDescent="0.25">
      <c r="A2" s="94"/>
      <c r="B2" s="76"/>
      <c r="C2" s="226" t="s">
        <v>716</v>
      </c>
      <c r="D2" s="226"/>
      <c r="E2" s="226"/>
    </row>
    <row r="3" spans="1:5" x14ac:dyDescent="0.25">
      <c r="A3" s="94"/>
      <c r="B3" s="76"/>
      <c r="C3" s="76"/>
      <c r="D3" s="76"/>
      <c r="E3" s="76"/>
    </row>
    <row r="4" spans="1:5" ht="27" customHeight="1" x14ac:dyDescent="0.25">
      <c r="A4" s="211" t="s">
        <v>704</v>
      </c>
      <c r="B4" s="217"/>
      <c r="C4" s="217"/>
      <c r="D4" s="217"/>
      <c r="E4" s="217"/>
    </row>
    <row r="5" spans="1:5" ht="22.5" customHeight="1" x14ac:dyDescent="0.25">
      <c r="A5" s="214" t="s">
        <v>667</v>
      </c>
      <c r="B5" s="212"/>
      <c r="C5" s="212"/>
      <c r="D5" s="212"/>
      <c r="E5" s="212"/>
    </row>
    <row r="6" spans="1:5" ht="18" x14ac:dyDescent="0.25">
      <c r="A6" s="64"/>
    </row>
    <row r="7" spans="1:5" x14ac:dyDescent="0.25">
      <c r="A7" s="4" t="s">
        <v>1</v>
      </c>
    </row>
    <row r="8" spans="1:5" ht="31.5" customHeight="1" x14ac:dyDescent="0.25">
      <c r="A8" s="65" t="s">
        <v>80</v>
      </c>
      <c r="B8" s="66" t="s">
        <v>81</v>
      </c>
      <c r="C8" s="57" t="s">
        <v>20</v>
      </c>
      <c r="D8" s="57" t="s">
        <v>21</v>
      </c>
      <c r="E8" s="57" t="s">
        <v>22</v>
      </c>
    </row>
    <row r="9" spans="1:5" ht="15" customHeight="1" x14ac:dyDescent="0.25">
      <c r="A9" s="67"/>
      <c r="B9" s="36"/>
      <c r="C9" s="36"/>
      <c r="D9" s="36"/>
      <c r="E9" s="36"/>
    </row>
    <row r="10" spans="1:5" ht="15" customHeight="1" x14ac:dyDescent="0.25">
      <c r="A10" s="67"/>
      <c r="B10" s="36"/>
      <c r="C10" s="36"/>
      <c r="D10" s="36"/>
      <c r="E10" s="36"/>
    </row>
    <row r="11" spans="1:5" ht="15" customHeight="1" x14ac:dyDescent="0.25">
      <c r="A11" s="67"/>
      <c r="B11" s="36"/>
      <c r="C11" s="36"/>
      <c r="D11" s="36"/>
      <c r="E11" s="36"/>
    </row>
    <row r="12" spans="1:5" ht="15" customHeight="1" x14ac:dyDescent="0.25">
      <c r="A12" s="36"/>
      <c r="B12" s="36"/>
      <c r="C12" s="36"/>
      <c r="D12" s="36"/>
      <c r="E12" s="36"/>
    </row>
    <row r="13" spans="1:5" s="87" customFormat="1" ht="29.25" customHeight="1" x14ac:dyDescent="0.25">
      <c r="A13" s="83" t="s">
        <v>13</v>
      </c>
      <c r="B13" s="43" t="s">
        <v>315</v>
      </c>
      <c r="C13" s="90">
        <f>SUM(C9:C12)</f>
        <v>0</v>
      </c>
      <c r="D13" s="90">
        <f>SUM(D9:D12)</f>
        <v>0</v>
      </c>
      <c r="E13" s="90">
        <f>SUM(E9:E12)</f>
        <v>0</v>
      </c>
    </row>
    <row r="14" spans="1:5" ht="29.25" customHeight="1" x14ac:dyDescent="0.25">
      <c r="A14" s="68"/>
      <c r="B14" s="36"/>
      <c r="C14" s="36"/>
      <c r="D14" s="36"/>
      <c r="E14" s="36"/>
    </row>
    <row r="15" spans="1:5" ht="15" customHeight="1" x14ac:dyDescent="0.25">
      <c r="A15" s="68"/>
      <c r="B15" s="36"/>
      <c r="C15" s="36"/>
      <c r="D15" s="36"/>
      <c r="E15" s="36"/>
    </row>
    <row r="16" spans="1:5" ht="15" customHeight="1" x14ac:dyDescent="0.25">
      <c r="A16" s="69"/>
      <c r="B16" s="36"/>
      <c r="C16" s="36"/>
      <c r="D16" s="36"/>
      <c r="E16" s="36"/>
    </row>
    <row r="17" spans="1:5" ht="15" customHeight="1" x14ac:dyDescent="0.25">
      <c r="A17" s="69"/>
      <c r="B17" s="36"/>
      <c r="C17" s="36"/>
      <c r="D17" s="36"/>
      <c r="E17" s="36"/>
    </row>
    <row r="18" spans="1:5" s="87" customFormat="1" ht="30.75" customHeight="1" x14ac:dyDescent="0.25">
      <c r="A18" s="83" t="s">
        <v>14</v>
      </c>
      <c r="B18" s="35" t="s">
        <v>338</v>
      </c>
      <c r="C18" s="90"/>
      <c r="D18" s="90"/>
      <c r="E18" s="90"/>
    </row>
    <row r="19" spans="1:5" ht="15" customHeight="1" x14ac:dyDescent="0.25">
      <c r="A19" s="62" t="s">
        <v>530</v>
      </c>
      <c r="B19" s="62" t="s">
        <v>291</v>
      </c>
      <c r="C19" s="36"/>
      <c r="D19" s="36"/>
      <c r="E19" s="36"/>
    </row>
    <row r="20" spans="1:5" ht="15" customHeight="1" x14ac:dyDescent="0.25">
      <c r="A20" s="62" t="s">
        <v>531</v>
      </c>
      <c r="B20" s="62" t="s">
        <v>291</v>
      </c>
      <c r="C20" s="36"/>
      <c r="D20" s="36"/>
      <c r="E20" s="36"/>
    </row>
    <row r="21" spans="1:5" ht="15" customHeight="1" x14ac:dyDescent="0.25">
      <c r="A21" s="62" t="s">
        <v>532</v>
      </c>
      <c r="B21" s="62" t="s">
        <v>291</v>
      </c>
      <c r="C21" s="36"/>
      <c r="D21" s="36"/>
      <c r="E21" s="36"/>
    </row>
    <row r="22" spans="1:5" ht="15" customHeight="1" x14ac:dyDescent="0.25">
      <c r="A22" s="62" t="s">
        <v>533</v>
      </c>
      <c r="B22" s="62" t="s">
        <v>291</v>
      </c>
      <c r="C22" s="36"/>
      <c r="D22" s="36"/>
      <c r="E22" s="36"/>
    </row>
    <row r="23" spans="1:5" ht="15" customHeight="1" x14ac:dyDescent="0.25">
      <c r="A23" s="62" t="s">
        <v>484</v>
      </c>
      <c r="B23" s="70" t="s">
        <v>298</v>
      </c>
      <c r="C23" s="36"/>
      <c r="D23" s="36"/>
      <c r="E23" s="36"/>
    </row>
    <row r="24" spans="1:5" ht="15" customHeight="1" x14ac:dyDescent="0.25">
      <c r="A24" s="62" t="s">
        <v>482</v>
      </c>
      <c r="B24" s="70" t="s">
        <v>292</v>
      </c>
      <c r="C24" s="36"/>
      <c r="D24" s="36"/>
      <c r="E24" s="36"/>
    </row>
    <row r="25" spans="1:5" ht="15" customHeight="1" x14ac:dyDescent="0.25">
      <c r="A25" s="69"/>
      <c r="B25" s="36"/>
      <c r="C25" s="36"/>
      <c r="D25" s="36"/>
      <c r="E25" s="36"/>
    </row>
    <row r="26" spans="1:5" s="87" customFormat="1" ht="27.75" customHeight="1" x14ac:dyDescent="0.25">
      <c r="A26" s="83" t="s">
        <v>15</v>
      </c>
      <c r="B26" s="90" t="s">
        <v>18</v>
      </c>
      <c r="C26" s="90">
        <f>SUM(C18:C24)</f>
        <v>0</v>
      </c>
      <c r="D26" s="90">
        <f>SUM(D18:D24)</f>
        <v>0</v>
      </c>
      <c r="E26" s="90">
        <f>SUM(E18:E24)</f>
        <v>0</v>
      </c>
    </row>
    <row r="27" spans="1:5" ht="15" customHeight="1" x14ac:dyDescent="0.25">
      <c r="A27" s="68"/>
      <c r="B27" s="36" t="s">
        <v>311</v>
      </c>
      <c r="C27" s="36"/>
      <c r="D27" s="36"/>
      <c r="E27" s="36"/>
    </row>
    <row r="28" spans="1:5" ht="15" customHeight="1" x14ac:dyDescent="0.25">
      <c r="A28" s="68"/>
      <c r="B28" s="36" t="s">
        <v>331</v>
      </c>
      <c r="C28" s="36"/>
      <c r="D28" s="36"/>
      <c r="E28" s="36"/>
    </row>
    <row r="29" spans="1:5" ht="15" customHeight="1" x14ac:dyDescent="0.25">
      <c r="A29" s="69"/>
      <c r="B29" s="36"/>
      <c r="C29" s="36"/>
      <c r="D29" s="36"/>
      <c r="E29" s="36"/>
    </row>
    <row r="30" spans="1:5" ht="15" customHeight="1" x14ac:dyDescent="0.25">
      <c r="A30" s="69"/>
      <c r="B30" s="36"/>
      <c r="C30" s="36"/>
      <c r="D30" s="36"/>
      <c r="E30" s="36"/>
    </row>
    <row r="31" spans="1:5" s="87" customFormat="1" ht="31.5" customHeight="1" x14ac:dyDescent="0.25">
      <c r="A31" s="83" t="s">
        <v>16</v>
      </c>
      <c r="B31" s="90" t="s">
        <v>19</v>
      </c>
      <c r="C31" s="90">
        <f>SUM(C27:C28)</f>
        <v>0</v>
      </c>
      <c r="D31" s="90">
        <f>SUM(D27:D28)</f>
        <v>0</v>
      </c>
      <c r="E31" s="90">
        <f>SUM(E27:E28)</f>
        <v>0</v>
      </c>
    </row>
    <row r="32" spans="1:5" ht="15" customHeight="1" x14ac:dyDescent="0.25">
      <c r="A32" s="68"/>
      <c r="B32" s="36"/>
      <c r="C32" s="36"/>
      <c r="D32" s="36"/>
      <c r="E32" s="36"/>
    </row>
    <row r="33" spans="1:5" ht="15" customHeight="1" x14ac:dyDescent="0.25">
      <c r="A33" s="68"/>
      <c r="B33" s="36"/>
      <c r="C33" s="36"/>
      <c r="D33" s="36"/>
      <c r="E33" s="36"/>
    </row>
    <row r="34" spans="1:5" ht="15" customHeight="1" x14ac:dyDescent="0.25">
      <c r="A34" s="69"/>
      <c r="B34" s="36"/>
      <c r="C34" s="36"/>
      <c r="D34" s="36"/>
      <c r="E34" s="36"/>
    </row>
    <row r="35" spans="1:5" ht="15" customHeight="1" x14ac:dyDescent="0.25">
      <c r="A35" s="69"/>
      <c r="B35" s="36"/>
      <c r="C35" s="36"/>
      <c r="D35" s="36"/>
      <c r="E35" s="36"/>
    </row>
    <row r="36" spans="1:5" s="87" customFormat="1" ht="15" customHeight="1" x14ac:dyDescent="0.25">
      <c r="A36" s="83" t="s">
        <v>17</v>
      </c>
      <c r="B36" s="90"/>
      <c r="C36" s="90"/>
      <c r="D36" s="90"/>
      <c r="E36" s="90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91.28515625" customWidth="1"/>
    <col min="2" max="2" width="7.5703125" bestFit="1" customWidth="1"/>
    <col min="3" max="3" width="16.140625" customWidth="1"/>
  </cols>
  <sheetData>
    <row r="1" spans="1:4" x14ac:dyDescent="0.25">
      <c r="A1" s="139" t="s">
        <v>717</v>
      </c>
      <c r="B1" s="139"/>
      <c r="C1" s="1"/>
      <c r="D1" s="1"/>
    </row>
    <row r="3" spans="1:4" ht="27" customHeight="1" x14ac:dyDescent="0.25">
      <c r="A3" s="211" t="s">
        <v>704</v>
      </c>
      <c r="B3" s="212"/>
      <c r="C3" s="212"/>
    </row>
    <row r="4" spans="1:4" ht="27" customHeight="1" x14ac:dyDescent="0.25">
      <c r="A4" s="214" t="s">
        <v>668</v>
      </c>
      <c r="B4" s="212"/>
      <c r="C4" s="212"/>
    </row>
    <row r="5" spans="1:4" ht="19.5" customHeight="1" x14ac:dyDescent="0.25">
      <c r="A5" s="55"/>
      <c r="B5" s="56"/>
      <c r="C5" s="56"/>
    </row>
    <row r="6" spans="1:4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3" t="s">
        <v>582</v>
      </c>
      <c r="B8" s="6" t="s">
        <v>171</v>
      </c>
      <c r="C8" s="84"/>
    </row>
    <row r="9" spans="1:4" x14ac:dyDescent="0.25">
      <c r="A9" s="13" t="s">
        <v>583</v>
      </c>
      <c r="B9" s="6" t="s">
        <v>171</v>
      </c>
      <c r="C9" s="84"/>
    </row>
    <row r="10" spans="1:4" x14ac:dyDescent="0.25">
      <c r="A10" s="13" t="s">
        <v>584</v>
      </c>
      <c r="B10" s="6" t="s">
        <v>171</v>
      </c>
      <c r="C10" s="84"/>
    </row>
    <row r="11" spans="1:4" x14ac:dyDescent="0.25">
      <c r="A11" s="13" t="s">
        <v>585</v>
      </c>
      <c r="B11" s="6" t="s">
        <v>171</v>
      </c>
      <c r="C11" s="84"/>
    </row>
    <row r="12" spans="1:4" x14ac:dyDescent="0.25">
      <c r="A12" s="13" t="s">
        <v>586</v>
      </c>
      <c r="B12" s="6" t="s">
        <v>171</v>
      </c>
      <c r="C12" s="84"/>
    </row>
    <row r="13" spans="1:4" x14ac:dyDescent="0.25">
      <c r="A13" s="13" t="s">
        <v>587</v>
      </c>
      <c r="B13" s="6" t="s">
        <v>171</v>
      </c>
      <c r="C13" s="84"/>
    </row>
    <row r="14" spans="1:4" x14ac:dyDescent="0.25">
      <c r="A14" s="13" t="s">
        <v>588</v>
      </c>
      <c r="B14" s="6" t="s">
        <v>171</v>
      </c>
      <c r="C14" s="84"/>
    </row>
    <row r="15" spans="1:4" x14ac:dyDescent="0.25">
      <c r="A15" s="13" t="s">
        <v>589</v>
      </c>
      <c r="B15" s="6" t="s">
        <v>171</v>
      </c>
      <c r="C15" s="84"/>
    </row>
    <row r="16" spans="1:4" x14ac:dyDescent="0.25">
      <c r="A16" s="13" t="s">
        <v>590</v>
      </c>
      <c r="B16" s="6" t="s">
        <v>171</v>
      </c>
      <c r="C16" s="84"/>
    </row>
    <row r="17" spans="1:3" x14ac:dyDescent="0.25">
      <c r="A17" s="13" t="s">
        <v>591</v>
      </c>
      <c r="B17" s="6" t="s">
        <v>171</v>
      </c>
      <c r="C17" s="84"/>
    </row>
    <row r="18" spans="1:3" s="87" customFormat="1" ht="25.5" x14ac:dyDescent="0.25">
      <c r="A18" s="11" t="s">
        <v>415</v>
      </c>
      <c r="B18" s="8" t="s">
        <v>171</v>
      </c>
      <c r="C18" s="88"/>
    </row>
    <row r="19" spans="1:3" x14ac:dyDescent="0.25">
      <c r="A19" s="13" t="s">
        <v>582</v>
      </c>
      <c r="B19" s="6" t="s">
        <v>172</v>
      </c>
      <c r="C19" s="84"/>
    </row>
    <row r="20" spans="1:3" x14ac:dyDescent="0.25">
      <c r="A20" s="13" t="s">
        <v>583</v>
      </c>
      <c r="B20" s="6" t="s">
        <v>172</v>
      </c>
      <c r="C20" s="84"/>
    </row>
    <row r="21" spans="1:3" x14ac:dyDescent="0.25">
      <c r="A21" s="13" t="s">
        <v>584</v>
      </c>
      <c r="B21" s="6" t="s">
        <v>172</v>
      </c>
      <c r="C21" s="84"/>
    </row>
    <row r="22" spans="1:3" x14ac:dyDescent="0.25">
      <c r="A22" s="13" t="s">
        <v>585</v>
      </c>
      <c r="B22" s="6" t="s">
        <v>172</v>
      </c>
      <c r="C22" s="84"/>
    </row>
    <row r="23" spans="1:3" x14ac:dyDescent="0.25">
      <c r="A23" s="13" t="s">
        <v>586</v>
      </c>
      <c r="B23" s="6" t="s">
        <v>172</v>
      </c>
      <c r="C23" s="84"/>
    </row>
    <row r="24" spans="1:3" x14ac:dyDescent="0.25">
      <c r="A24" s="13" t="s">
        <v>587</v>
      </c>
      <c r="B24" s="6" t="s">
        <v>172</v>
      </c>
      <c r="C24" s="84"/>
    </row>
    <row r="25" spans="1:3" x14ac:dyDescent="0.25">
      <c r="A25" s="13" t="s">
        <v>588</v>
      </c>
      <c r="B25" s="6" t="s">
        <v>172</v>
      </c>
      <c r="C25" s="84"/>
    </row>
    <row r="26" spans="1:3" x14ac:dyDescent="0.25">
      <c r="A26" s="13" t="s">
        <v>589</v>
      </c>
      <c r="B26" s="6" t="s">
        <v>172</v>
      </c>
      <c r="C26" s="84"/>
    </row>
    <row r="27" spans="1:3" x14ac:dyDescent="0.25">
      <c r="A27" s="13" t="s">
        <v>590</v>
      </c>
      <c r="B27" s="6" t="s">
        <v>172</v>
      </c>
      <c r="C27" s="84"/>
    </row>
    <row r="28" spans="1:3" x14ac:dyDescent="0.25">
      <c r="A28" s="13" t="s">
        <v>591</v>
      </c>
      <c r="B28" s="6" t="s">
        <v>172</v>
      </c>
      <c r="C28" s="84"/>
    </row>
    <row r="29" spans="1:3" s="87" customFormat="1" ht="25.5" x14ac:dyDescent="0.25">
      <c r="A29" s="11" t="s">
        <v>416</v>
      </c>
      <c r="B29" s="8" t="s">
        <v>172</v>
      </c>
      <c r="C29" s="88"/>
    </row>
    <row r="30" spans="1:3" x14ac:dyDescent="0.25">
      <c r="A30" s="13" t="s">
        <v>582</v>
      </c>
      <c r="B30" s="6" t="s">
        <v>173</v>
      </c>
      <c r="C30" s="84"/>
    </row>
    <row r="31" spans="1:3" x14ac:dyDescent="0.25">
      <c r="A31" s="13" t="s">
        <v>583</v>
      </c>
      <c r="B31" s="6" t="s">
        <v>173</v>
      </c>
      <c r="C31" s="84"/>
    </row>
    <row r="32" spans="1:3" x14ac:dyDescent="0.25">
      <c r="A32" s="13" t="s">
        <v>584</v>
      </c>
      <c r="B32" s="6" t="s">
        <v>173</v>
      </c>
      <c r="C32" s="84"/>
    </row>
    <row r="33" spans="1:3" x14ac:dyDescent="0.25">
      <c r="A33" s="13" t="s">
        <v>585</v>
      </c>
      <c r="B33" s="6" t="s">
        <v>173</v>
      </c>
      <c r="C33" s="84"/>
    </row>
    <row r="34" spans="1:3" x14ac:dyDescent="0.25">
      <c r="A34" s="13" t="s">
        <v>586</v>
      </c>
      <c r="B34" s="6" t="s">
        <v>173</v>
      </c>
      <c r="C34" s="84"/>
    </row>
    <row r="35" spans="1:3" x14ac:dyDescent="0.25">
      <c r="A35" s="13" t="s">
        <v>587</v>
      </c>
      <c r="B35" s="6" t="s">
        <v>173</v>
      </c>
      <c r="C35" s="84"/>
    </row>
    <row r="36" spans="1:3" x14ac:dyDescent="0.25">
      <c r="A36" s="13" t="s">
        <v>588</v>
      </c>
      <c r="B36" s="6" t="s">
        <v>173</v>
      </c>
      <c r="C36" s="84">
        <v>400000</v>
      </c>
    </row>
    <row r="37" spans="1:3" x14ac:dyDescent="0.25">
      <c r="A37" s="13" t="s">
        <v>589</v>
      </c>
      <c r="B37" s="6" t="s">
        <v>173</v>
      </c>
      <c r="C37" s="84">
        <v>1493000</v>
      </c>
    </row>
    <row r="38" spans="1:3" x14ac:dyDescent="0.25">
      <c r="A38" s="13" t="s">
        <v>590</v>
      </c>
      <c r="B38" s="6" t="s">
        <v>173</v>
      </c>
      <c r="C38" s="84"/>
    </row>
    <row r="39" spans="1:3" x14ac:dyDescent="0.25">
      <c r="A39" s="13" t="s">
        <v>591</v>
      </c>
      <c r="B39" s="6" t="s">
        <v>173</v>
      </c>
      <c r="C39" s="84"/>
    </row>
    <row r="40" spans="1:3" s="87" customFormat="1" x14ac:dyDescent="0.25">
      <c r="A40" s="11" t="s">
        <v>417</v>
      </c>
      <c r="B40" s="8" t="s">
        <v>173</v>
      </c>
      <c r="C40" s="88">
        <f>SUM(C30:C39)</f>
        <v>1893000</v>
      </c>
    </row>
    <row r="41" spans="1:3" x14ac:dyDescent="0.25">
      <c r="A41" s="13" t="s">
        <v>592</v>
      </c>
      <c r="B41" s="5" t="s">
        <v>175</v>
      </c>
      <c r="C41" s="84"/>
    </row>
    <row r="42" spans="1:3" x14ac:dyDescent="0.25">
      <c r="A42" s="13" t="s">
        <v>593</v>
      </c>
      <c r="B42" s="5" t="s">
        <v>175</v>
      </c>
      <c r="C42" s="84"/>
    </row>
    <row r="43" spans="1:3" x14ac:dyDescent="0.25">
      <c r="A43" s="13" t="s">
        <v>594</v>
      </c>
      <c r="B43" s="5" t="s">
        <v>175</v>
      </c>
      <c r="C43" s="84"/>
    </row>
    <row r="44" spans="1:3" x14ac:dyDescent="0.25">
      <c r="A44" s="5" t="s">
        <v>595</v>
      </c>
      <c r="B44" s="5" t="s">
        <v>175</v>
      </c>
      <c r="C44" s="84"/>
    </row>
    <row r="45" spans="1:3" x14ac:dyDescent="0.25">
      <c r="A45" s="5" t="s">
        <v>596</v>
      </c>
      <c r="B45" s="5" t="s">
        <v>175</v>
      </c>
      <c r="C45" s="84"/>
    </row>
    <row r="46" spans="1:3" x14ac:dyDescent="0.25">
      <c r="A46" s="5" t="s">
        <v>597</v>
      </c>
      <c r="B46" s="5" t="s">
        <v>175</v>
      </c>
      <c r="C46" s="84"/>
    </row>
    <row r="47" spans="1:3" x14ac:dyDescent="0.25">
      <c r="A47" s="13" t="s">
        <v>598</v>
      </c>
      <c r="B47" s="5" t="s">
        <v>175</v>
      </c>
      <c r="C47" s="84"/>
    </row>
    <row r="48" spans="1:3" x14ac:dyDescent="0.25">
      <c r="A48" s="13" t="s">
        <v>599</v>
      </c>
      <c r="B48" s="5" t="s">
        <v>175</v>
      </c>
      <c r="C48" s="84"/>
    </row>
    <row r="49" spans="1:3" x14ac:dyDescent="0.25">
      <c r="A49" s="13" t="s">
        <v>600</v>
      </c>
      <c r="B49" s="5" t="s">
        <v>175</v>
      </c>
      <c r="C49" s="84"/>
    </row>
    <row r="50" spans="1:3" x14ac:dyDescent="0.25">
      <c r="A50" s="13" t="s">
        <v>601</v>
      </c>
      <c r="B50" s="5" t="s">
        <v>175</v>
      </c>
      <c r="C50" s="84"/>
    </row>
    <row r="51" spans="1:3" s="87" customFormat="1" ht="25.5" x14ac:dyDescent="0.25">
      <c r="A51" s="11" t="s">
        <v>418</v>
      </c>
      <c r="B51" s="8" t="s">
        <v>175</v>
      </c>
      <c r="C51" s="88"/>
    </row>
    <row r="52" spans="1:3" x14ac:dyDescent="0.25">
      <c r="A52" s="13" t="s">
        <v>592</v>
      </c>
      <c r="B52" s="5" t="s">
        <v>181</v>
      </c>
      <c r="C52" s="84"/>
    </row>
    <row r="53" spans="1:3" x14ac:dyDescent="0.25">
      <c r="A53" s="13" t="s">
        <v>593</v>
      </c>
      <c r="B53" s="5" t="s">
        <v>181</v>
      </c>
      <c r="C53" s="84"/>
    </row>
    <row r="54" spans="1:3" x14ac:dyDescent="0.25">
      <c r="A54" s="13" t="s">
        <v>594</v>
      </c>
      <c r="B54" s="5" t="s">
        <v>181</v>
      </c>
      <c r="C54" s="84"/>
    </row>
    <row r="55" spans="1:3" x14ac:dyDescent="0.25">
      <c r="A55" s="5" t="s">
        <v>595</v>
      </c>
      <c r="B55" s="5" t="s">
        <v>181</v>
      </c>
      <c r="C55" s="84"/>
    </row>
    <row r="56" spans="1:3" x14ac:dyDescent="0.25">
      <c r="A56" s="5" t="s">
        <v>596</v>
      </c>
      <c r="B56" s="5" t="s">
        <v>181</v>
      </c>
      <c r="C56" s="84"/>
    </row>
    <row r="57" spans="1:3" x14ac:dyDescent="0.25">
      <c r="A57" s="5" t="s">
        <v>597</v>
      </c>
      <c r="B57" s="5" t="s">
        <v>181</v>
      </c>
      <c r="C57" s="84"/>
    </row>
    <row r="58" spans="1:3" x14ac:dyDescent="0.25">
      <c r="A58" s="13" t="s">
        <v>598</v>
      </c>
      <c r="B58" s="5" t="s">
        <v>181</v>
      </c>
      <c r="C58" s="84"/>
    </row>
    <row r="59" spans="1:3" x14ac:dyDescent="0.25">
      <c r="A59" s="13" t="s">
        <v>602</v>
      </c>
      <c r="B59" s="5" t="s">
        <v>181</v>
      </c>
      <c r="C59" s="84"/>
    </row>
    <row r="60" spans="1:3" x14ac:dyDescent="0.25">
      <c r="A60" s="13" t="s">
        <v>600</v>
      </c>
      <c r="B60" s="5" t="s">
        <v>181</v>
      </c>
      <c r="C60" s="84"/>
    </row>
    <row r="61" spans="1:3" x14ac:dyDescent="0.25">
      <c r="A61" s="13" t="s">
        <v>601</v>
      </c>
      <c r="B61" s="5" t="s">
        <v>181</v>
      </c>
      <c r="C61" s="84"/>
    </row>
    <row r="62" spans="1:3" s="87" customFormat="1" x14ac:dyDescent="0.25">
      <c r="A62" s="15" t="s">
        <v>419</v>
      </c>
      <c r="B62" s="8" t="s">
        <v>181</v>
      </c>
      <c r="C62" s="88">
        <f>SUM(C52:C61)</f>
        <v>0</v>
      </c>
    </row>
    <row r="63" spans="1:3" x14ac:dyDescent="0.25">
      <c r="A63" s="13" t="s">
        <v>582</v>
      </c>
      <c r="B63" s="6" t="s">
        <v>208</v>
      </c>
      <c r="C63" s="84"/>
    </row>
    <row r="64" spans="1:3" x14ac:dyDescent="0.25">
      <c r="A64" s="13" t="s">
        <v>583</v>
      </c>
      <c r="B64" s="6" t="s">
        <v>208</v>
      </c>
      <c r="C64" s="84"/>
    </row>
    <row r="65" spans="1:3" x14ac:dyDescent="0.25">
      <c r="A65" s="13" t="s">
        <v>584</v>
      </c>
      <c r="B65" s="6" t="s">
        <v>208</v>
      </c>
      <c r="C65" s="84"/>
    </row>
    <row r="66" spans="1:3" x14ac:dyDescent="0.25">
      <c r="A66" s="13" t="s">
        <v>585</v>
      </c>
      <c r="B66" s="6" t="s">
        <v>208</v>
      </c>
      <c r="C66" s="84"/>
    </row>
    <row r="67" spans="1:3" x14ac:dyDescent="0.25">
      <c r="A67" s="13" t="s">
        <v>586</v>
      </c>
      <c r="B67" s="6" t="s">
        <v>208</v>
      </c>
      <c r="C67" s="84"/>
    </row>
    <row r="68" spans="1:3" x14ac:dyDescent="0.25">
      <c r="A68" s="13" t="s">
        <v>587</v>
      </c>
      <c r="B68" s="6" t="s">
        <v>208</v>
      </c>
      <c r="C68" s="84"/>
    </row>
    <row r="69" spans="1:3" x14ac:dyDescent="0.25">
      <c r="A69" s="13" t="s">
        <v>588</v>
      </c>
      <c r="B69" s="6" t="s">
        <v>208</v>
      </c>
      <c r="C69" s="84"/>
    </row>
    <row r="70" spans="1:3" x14ac:dyDescent="0.25">
      <c r="A70" s="13" t="s">
        <v>589</v>
      </c>
      <c r="B70" s="6" t="s">
        <v>208</v>
      </c>
      <c r="C70" s="84"/>
    </row>
    <row r="71" spans="1:3" x14ac:dyDescent="0.25">
      <c r="A71" s="13" t="s">
        <v>590</v>
      </c>
      <c r="B71" s="6" t="s">
        <v>208</v>
      </c>
      <c r="C71" s="84"/>
    </row>
    <row r="72" spans="1:3" x14ac:dyDescent="0.25">
      <c r="A72" s="13" t="s">
        <v>591</v>
      </c>
      <c r="B72" s="6" t="s">
        <v>208</v>
      </c>
      <c r="C72" s="84"/>
    </row>
    <row r="73" spans="1:3" s="87" customFormat="1" ht="25.5" x14ac:dyDescent="0.25">
      <c r="A73" s="11" t="s">
        <v>428</v>
      </c>
      <c r="B73" s="8" t="s">
        <v>208</v>
      </c>
      <c r="C73" s="88"/>
    </row>
    <row r="74" spans="1:3" x14ac:dyDescent="0.25">
      <c r="A74" s="13" t="s">
        <v>582</v>
      </c>
      <c r="B74" s="6" t="s">
        <v>209</v>
      </c>
      <c r="C74" s="84"/>
    </row>
    <row r="75" spans="1:3" x14ac:dyDescent="0.25">
      <c r="A75" s="13" t="s">
        <v>583</v>
      </c>
      <c r="B75" s="6" t="s">
        <v>209</v>
      </c>
      <c r="C75" s="84"/>
    </row>
    <row r="76" spans="1:3" x14ac:dyDescent="0.25">
      <c r="A76" s="13" t="s">
        <v>584</v>
      </c>
      <c r="B76" s="6" t="s">
        <v>209</v>
      </c>
      <c r="C76" s="84"/>
    </row>
    <row r="77" spans="1:3" x14ac:dyDescent="0.25">
      <c r="A77" s="13" t="s">
        <v>585</v>
      </c>
      <c r="B77" s="6" t="s">
        <v>209</v>
      </c>
      <c r="C77" s="84"/>
    </row>
    <row r="78" spans="1:3" x14ac:dyDescent="0.25">
      <c r="A78" s="13" t="s">
        <v>586</v>
      </c>
      <c r="B78" s="6" t="s">
        <v>209</v>
      </c>
      <c r="C78" s="84"/>
    </row>
    <row r="79" spans="1:3" x14ac:dyDescent="0.25">
      <c r="A79" s="13" t="s">
        <v>587</v>
      </c>
      <c r="B79" s="6" t="s">
        <v>209</v>
      </c>
      <c r="C79" s="84"/>
    </row>
    <row r="80" spans="1:3" x14ac:dyDescent="0.25">
      <c r="A80" s="13" t="s">
        <v>588</v>
      </c>
      <c r="B80" s="6" t="s">
        <v>209</v>
      </c>
      <c r="C80" s="84"/>
    </row>
    <row r="81" spans="1:3" x14ac:dyDescent="0.25">
      <c r="A81" s="13" t="s">
        <v>589</v>
      </c>
      <c r="B81" s="6" t="s">
        <v>209</v>
      </c>
      <c r="C81" s="84"/>
    </row>
    <row r="82" spans="1:3" x14ac:dyDescent="0.25">
      <c r="A82" s="13" t="s">
        <v>590</v>
      </c>
      <c r="B82" s="6" t="s">
        <v>209</v>
      </c>
      <c r="C82" s="84"/>
    </row>
    <row r="83" spans="1:3" x14ac:dyDescent="0.25">
      <c r="A83" s="13" t="s">
        <v>591</v>
      </c>
      <c r="B83" s="6" t="s">
        <v>209</v>
      </c>
      <c r="C83" s="84"/>
    </row>
    <row r="84" spans="1:3" s="87" customFormat="1" ht="25.5" x14ac:dyDescent="0.25">
      <c r="A84" s="11" t="s">
        <v>427</v>
      </c>
      <c r="B84" s="8" t="s">
        <v>209</v>
      </c>
      <c r="C84" s="88"/>
    </row>
    <row r="85" spans="1:3" x14ac:dyDescent="0.25">
      <c r="A85" s="13" t="s">
        <v>582</v>
      </c>
      <c r="B85" s="6" t="s">
        <v>210</v>
      </c>
      <c r="C85" s="84"/>
    </row>
    <row r="86" spans="1:3" x14ac:dyDescent="0.25">
      <c r="A86" s="13" t="s">
        <v>583</v>
      </c>
      <c r="B86" s="6" t="s">
        <v>210</v>
      </c>
      <c r="C86" s="84"/>
    </row>
    <row r="87" spans="1:3" x14ac:dyDescent="0.25">
      <c r="A87" s="13" t="s">
        <v>584</v>
      </c>
      <c r="B87" s="6" t="s">
        <v>210</v>
      </c>
      <c r="C87" s="84"/>
    </row>
    <row r="88" spans="1:3" x14ac:dyDescent="0.25">
      <c r="A88" s="13" t="s">
        <v>585</v>
      </c>
      <c r="B88" s="6" t="s">
        <v>210</v>
      </c>
      <c r="C88" s="84"/>
    </row>
    <row r="89" spans="1:3" x14ac:dyDescent="0.25">
      <c r="A89" s="13" t="s">
        <v>586</v>
      </c>
      <c r="B89" s="6" t="s">
        <v>210</v>
      </c>
      <c r="C89" s="84"/>
    </row>
    <row r="90" spans="1:3" x14ac:dyDescent="0.25">
      <c r="A90" s="13" t="s">
        <v>587</v>
      </c>
      <c r="B90" s="6" t="s">
        <v>210</v>
      </c>
      <c r="C90" s="84"/>
    </row>
    <row r="91" spans="1:3" x14ac:dyDescent="0.25">
      <c r="A91" s="13" t="s">
        <v>588</v>
      </c>
      <c r="B91" s="6" t="s">
        <v>210</v>
      </c>
      <c r="C91" s="84"/>
    </row>
    <row r="92" spans="1:3" x14ac:dyDescent="0.25">
      <c r="A92" s="13" t="s">
        <v>589</v>
      </c>
      <c r="B92" s="6" t="s">
        <v>210</v>
      </c>
      <c r="C92" s="84"/>
    </row>
    <row r="93" spans="1:3" x14ac:dyDescent="0.25">
      <c r="A93" s="13" t="s">
        <v>590</v>
      </c>
      <c r="B93" s="6" t="s">
        <v>210</v>
      </c>
      <c r="C93" s="84"/>
    </row>
    <row r="94" spans="1:3" x14ac:dyDescent="0.25">
      <c r="A94" s="13" t="s">
        <v>591</v>
      </c>
      <c r="B94" s="6" t="s">
        <v>210</v>
      </c>
      <c r="C94" s="84"/>
    </row>
    <row r="95" spans="1:3" s="87" customFormat="1" x14ac:dyDescent="0.25">
      <c r="A95" s="11" t="s">
        <v>426</v>
      </c>
      <c r="B95" s="8" t="s">
        <v>210</v>
      </c>
      <c r="C95" s="88"/>
    </row>
    <row r="96" spans="1:3" x14ac:dyDescent="0.25">
      <c r="A96" s="13" t="s">
        <v>592</v>
      </c>
      <c r="B96" s="5" t="s">
        <v>212</v>
      </c>
      <c r="C96" s="84"/>
    </row>
    <row r="97" spans="1:3" x14ac:dyDescent="0.25">
      <c r="A97" s="13" t="s">
        <v>593</v>
      </c>
      <c r="B97" s="6" t="s">
        <v>212</v>
      </c>
      <c r="C97" s="84"/>
    </row>
    <row r="98" spans="1:3" x14ac:dyDescent="0.25">
      <c r="A98" s="13" t="s">
        <v>594</v>
      </c>
      <c r="B98" s="5" t="s">
        <v>212</v>
      </c>
      <c r="C98" s="84"/>
    </row>
    <row r="99" spans="1:3" x14ac:dyDescent="0.25">
      <c r="A99" s="5" t="s">
        <v>595</v>
      </c>
      <c r="B99" s="6" t="s">
        <v>212</v>
      </c>
      <c r="C99" s="84"/>
    </row>
    <row r="100" spans="1:3" x14ac:dyDescent="0.25">
      <c r="A100" s="5" t="s">
        <v>596</v>
      </c>
      <c r="B100" s="5" t="s">
        <v>212</v>
      </c>
      <c r="C100" s="84"/>
    </row>
    <row r="101" spans="1:3" x14ac:dyDescent="0.25">
      <c r="A101" s="5" t="s">
        <v>597</v>
      </c>
      <c r="B101" s="6" t="s">
        <v>212</v>
      </c>
      <c r="C101" s="84"/>
    </row>
    <row r="102" spans="1:3" x14ac:dyDescent="0.25">
      <c r="A102" s="13" t="s">
        <v>598</v>
      </c>
      <c r="B102" s="5" t="s">
        <v>212</v>
      </c>
      <c r="C102" s="84"/>
    </row>
    <row r="103" spans="1:3" x14ac:dyDescent="0.25">
      <c r="A103" s="13" t="s">
        <v>602</v>
      </c>
      <c r="B103" s="6" t="s">
        <v>212</v>
      </c>
      <c r="C103" s="84"/>
    </row>
    <row r="104" spans="1:3" x14ac:dyDescent="0.25">
      <c r="A104" s="13" t="s">
        <v>600</v>
      </c>
      <c r="B104" s="5" t="s">
        <v>212</v>
      </c>
      <c r="C104" s="84"/>
    </row>
    <row r="105" spans="1:3" x14ac:dyDescent="0.25">
      <c r="A105" s="13" t="s">
        <v>601</v>
      </c>
      <c r="B105" s="6" t="s">
        <v>212</v>
      </c>
      <c r="C105" s="84"/>
    </row>
    <row r="106" spans="1:3" s="87" customFormat="1" ht="25.5" x14ac:dyDescent="0.25">
      <c r="A106" s="11" t="s">
        <v>425</v>
      </c>
      <c r="B106" s="8" t="s">
        <v>212</v>
      </c>
      <c r="C106" s="88"/>
    </row>
    <row r="107" spans="1:3" x14ac:dyDescent="0.25">
      <c r="A107" s="13" t="s">
        <v>592</v>
      </c>
      <c r="B107" s="5" t="s">
        <v>657</v>
      </c>
      <c r="C107" s="84"/>
    </row>
    <row r="108" spans="1:3" x14ac:dyDescent="0.25">
      <c r="A108" s="13" t="s">
        <v>593</v>
      </c>
      <c r="B108" s="5" t="s">
        <v>657</v>
      </c>
      <c r="C108" s="84"/>
    </row>
    <row r="109" spans="1:3" x14ac:dyDescent="0.25">
      <c r="A109" s="13" t="s">
        <v>594</v>
      </c>
      <c r="B109" s="5" t="s">
        <v>657</v>
      </c>
      <c r="C109" s="84"/>
    </row>
    <row r="110" spans="1:3" x14ac:dyDescent="0.25">
      <c r="A110" s="5" t="s">
        <v>595</v>
      </c>
      <c r="B110" s="5" t="s">
        <v>657</v>
      </c>
      <c r="C110" s="84"/>
    </row>
    <row r="111" spans="1:3" x14ac:dyDescent="0.25">
      <c r="A111" s="5" t="s">
        <v>596</v>
      </c>
      <c r="B111" s="5" t="s">
        <v>657</v>
      </c>
      <c r="C111" s="84"/>
    </row>
    <row r="112" spans="1:3" x14ac:dyDescent="0.25">
      <c r="A112" s="5" t="s">
        <v>597</v>
      </c>
      <c r="B112" s="5" t="s">
        <v>657</v>
      </c>
      <c r="C112" s="84"/>
    </row>
    <row r="113" spans="1:3" x14ac:dyDescent="0.25">
      <c r="A113" s="13" t="s">
        <v>598</v>
      </c>
      <c r="B113" s="5" t="s">
        <v>657</v>
      </c>
      <c r="C113" s="84"/>
    </row>
    <row r="114" spans="1:3" x14ac:dyDescent="0.25">
      <c r="A114" s="13" t="s">
        <v>602</v>
      </c>
      <c r="B114" s="5" t="s">
        <v>657</v>
      </c>
      <c r="C114" s="84"/>
    </row>
    <row r="115" spans="1:3" x14ac:dyDescent="0.25">
      <c r="A115" s="13" t="s">
        <v>600</v>
      </c>
      <c r="B115" s="5" t="s">
        <v>657</v>
      </c>
      <c r="C115" s="84"/>
    </row>
    <row r="116" spans="1:3" x14ac:dyDescent="0.25">
      <c r="A116" s="13" t="s">
        <v>601</v>
      </c>
      <c r="B116" s="5" t="s">
        <v>657</v>
      </c>
      <c r="C116" s="84"/>
    </row>
    <row r="117" spans="1:3" s="87" customFormat="1" x14ac:dyDescent="0.25">
      <c r="A117" s="15" t="s">
        <v>464</v>
      </c>
      <c r="B117" s="7" t="s">
        <v>657</v>
      </c>
      <c r="C117" s="88"/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D117"/>
  <sheetViews>
    <sheetView workbookViewId="0">
      <selection activeCell="A2" sqref="A2"/>
    </sheetView>
  </sheetViews>
  <sheetFormatPr defaultRowHeight="15" x14ac:dyDescent="0.25"/>
  <cols>
    <col min="1" max="1" width="82.5703125" customWidth="1"/>
    <col min="2" max="2" width="7.5703125" bestFit="1" customWidth="1"/>
    <col min="3" max="3" width="16.28515625" customWidth="1"/>
  </cols>
  <sheetData>
    <row r="1" spans="1:4" x14ac:dyDescent="0.25">
      <c r="A1" s="139" t="s">
        <v>718</v>
      </c>
      <c r="B1" s="139"/>
      <c r="C1" s="1"/>
      <c r="D1" s="1"/>
    </row>
    <row r="3" spans="1:4" ht="27" customHeight="1" x14ac:dyDescent="0.25">
      <c r="A3" s="211" t="s">
        <v>704</v>
      </c>
      <c r="B3" s="212"/>
      <c r="C3" s="212"/>
    </row>
    <row r="4" spans="1:4" ht="25.5" customHeight="1" x14ac:dyDescent="0.25">
      <c r="A4" s="214" t="s">
        <v>669</v>
      </c>
      <c r="B4" s="212"/>
      <c r="C4" s="212"/>
    </row>
    <row r="5" spans="1:4" ht="15.75" customHeight="1" x14ac:dyDescent="0.25">
      <c r="A5" s="55"/>
      <c r="B5" s="56"/>
      <c r="C5" s="56"/>
    </row>
    <row r="6" spans="1:4" ht="21" customHeight="1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3" t="s">
        <v>603</v>
      </c>
      <c r="B8" s="6" t="s">
        <v>274</v>
      </c>
      <c r="C8" s="84"/>
    </row>
    <row r="9" spans="1:4" x14ac:dyDescent="0.25">
      <c r="A9" s="13" t="s">
        <v>612</v>
      </c>
      <c r="B9" s="6" t="s">
        <v>274</v>
      </c>
      <c r="C9" s="84"/>
    </row>
    <row r="10" spans="1:4" ht="30" x14ac:dyDescent="0.25">
      <c r="A10" s="13" t="s">
        <v>613</v>
      </c>
      <c r="B10" s="6" t="s">
        <v>274</v>
      </c>
      <c r="C10" s="84"/>
    </row>
    <row r="11" spans="1:4" x14ac:dyDescent="0.25">
      <c r="A11" s="13" t="s">
        <v>611</v>
      </c>
      <c r="B11" s="6" t="s">
        <v>274</v>
      </c>
      <c r="C11" s="84"/>
    </row>
    <row r="12" spans="1:4" x14ac:dyDescent="0.25">
      <c r="A12" s="13" t="s">
        <v>610</v>
      </c>
      <c r="B12" s="6" t="s">
        <v>274</v>
      </c>
      <c r="C12" s="84"/>
    </row>
    <row r="13" spans="1:4" x14ac:dyDescent="0.25">
      <c r="A13" s="13" t="s">
        <v>609</v>
      </c>
      <c r="B13" s="6" t="s">
        <v>274</v>
      </c>
      <c r="C13" s="84"/>
    </row>
    <row r="14" spans="1:4" x14ac:dyDescent="0.25">
      <c r="A14" s="13" t="s">
        <v>604</v>
      </c>
      <c r="B14" s="6" t="s">
        <v>274</v>
      </c>
      <c r="C14" s="84"/>
    </row>
    <row r="15" spans="1:4" x14ac:dyDescent="0.25">
      <c r="A15" s="13" t="s">
        <v>605</v>
      </c>
      <c r="B15" s="6" t="s">
        <v>274</v>
      </c>
      <c r="C15" s="84"/>
    </row>
    <row r="16" spans="1:4" x14ac:dyDescent="0.25">
      <c r="A16" s="13" t="s">
        <v>606</v>
      </c>
      <c r="B16" s="6" t="s">
        <v>274</v>
      </c>
      <c r="C16" s="84"/>
    </row>
    <row r="17" spans="1:3" x14ac:dyDescent="0.25">
      <c r="A17" s="13" t="s">
        <v>607</v>
      </c>
      <c r="B17" s="6" t="s">
        <v>274</v>
      </c>
      <c r="C17" s="84"/>
    </row>
    <row r="18" spans="1:3" s="87" customFormat="1" ht="25.5" x14ac:dyDescent="0.25">
      <c r="A18" s="7" t="s">
        <v>471</v>
      </c>
      <c r="B18" s="8" t="s">
        <v>274</v>
      </c>
      <c r="C18" s="88"/>
    </row>
    <row r="19" spans="1:3" x14ac:dyDescent="0.25">
      <c r="A19" s="13" t="s">
        <v>603</v>
      </c>
      <c r="B19" s="6" t="s">
        <v>275</v>
      </c>
      <c r="C19" s="84"/>
    </row>
    <row r="20" spans="1:3" x14ac:dyDescent="0.25">
      <c r="A20" s="13" t="s">
        <v>612</v>
      </c>
      <c r="B20" s="6" t="s">
        <v>275</v>
      </c>
      <c r="C20" s="84"/>
    </row>
    <row r="21" spans="1:3" ht="30" x14ac:dyDescent="0.25">
      <c r="A21" s="13" t="s">
        <v>613</v>
      </c>
      <c r="B21" s="6" t="s">
        <v>275</v>
      </c>
      <c r="C21" s="84"/>
    </row>
    <row r="22" spans="1:3" x14ac:dyDescent="0.25">
      <c r="A22" s="13" t="s">
        <v>611</v>
      </c>
      <c r="B22" s="6" t="s">
        <v>275</v>
      </c>
      <c r="C22" s="84"/>
    </row>
    <row r="23" spans="1:3" x14ac:dyDescent="0.25">
      <c r="A23" s="13" t="s">
        <v>610</v>
      </c>
      <c r="B23" s="6" t="s">
        <v>275</v>
      </c>
      <c r="C23" s="84"/>
    </row>
    <row r="24" spans="1:3" x14ac:dyDescent="0.25">
      <c r="A24" s="13" t="s">
        <v>609</v>
      </c>
      <c r="B24" s="6" t="s">
        <v>275</v>
      </c>
      <c r="C24" s="84"/>
    </row>
    <row r="25" spans="1:3" x14ac:dyDescent="0.25">
      <c r="A25" s="13" t="s">
        <v>604</v>
      </c>
      <c r="B25" s="6" t="s">
        <v>275</v>
      </c>
      <c r="C25" s="84"/>
    </row>
    <row r="26" spans="1:3" x14ac:dyDescent="0.25">
      <c r="A26" s="13" t="s">
        <v>605</v>
      </c>
      <c r="B26" s="6" t="s">
        <v>275</v>
      </c>
      <c r="C26" s="84"/>
    </row>
    <row r="27" spans="1:3" x14ac:dyDescent="0.25">
      <c r="A27" s="13" t="s">
        <v>606</v>
      </c>
      <c r="B27" s="6" t="s">
        <v>275</v>
      </c>
      <c r="C27" s="84"/>
    </row>
    <row r="28" spans="1:3" x14ac:dyDescent="0.25">
      <c r="A28" s="13" t="s">
        <v>607</v>
      </c>
      <c r="B28" s="6" t="s">
        <v>275</v>
      </c>
      <c r="C28" s="84"/>
    </row>
    <row r="29" spans="1:3" s="87" customFormat="1" ht="25.5" x14ac:dyDescent="0.25">
      <c r="A29" s="7" t="s">
        <v>528</v>
      </c>
      <c r="B29" s="8" t="s">
        <v>275</v>
      </c>
      <c r="C29" s="88"/>
    </row>
    <row r="30" spans="1:3" x14ac:dyDescent="0.25">
      <c r="A30" s="13" t="s">
        <v>603</v>
      </c>
      <c r="B30" s="6" t="s">
        <v>276</v>
      </c>
      <c r="C30" s="84"/>
    </row>
    <row r="31" spans="1:3" x14ac:dyDescent="0.25">
      <c r="A31" s="13" t="s">
        <v>612</v>
      </c>
      <c r="B31" s="6" t="s">
        <v>276</v>
      </c>
      <c r="C31" s="84"/>
    </row>
    <row r="32" spans="1:3" ht="30" x14ac:dyDescent="0.25">
      <c r="A32" s="13" t="s">
        <v>613</v>
      </c>
      <c r="B32" s="6" t="s">
        <v>276</v>
      </c>
      <c r="C32" s="84"/>
    </row>
    <row r="33" spans="1:3" x14ac:dyDescent="0.25">
      <c r="A33" s="13" t="s">
        <v>611</v>
      </c>
      <c r="B33" s="6" t="s">
        <v>276</v>
      </c>
      <c r="C33" s="84"/>
    </row>
    <row r="34" spans="1:3" x14ac:dyDescent="0.25">
      <c r="A34" s="13" t="s">
        <v>610</v>
      </c>
      <c r="B34" s="6" t="s">
        <v>276</v>
      </c>
      <c r="C34" s="84"/>
    </row>
    <row r="35" spans="1:3" x14ac:dyDescent="0.25">
      <c r="A35" s="13" t="s">
        <v>609</v>
      </c>
      <c r="B35" s="6" t="s">
        <v>276</v>
      </c>
      <c r="C35" s="84">
        <v>500000</v>
      </c>
    </row>
    <row r="36" spans="1:3" x14ac:dyDescent="0.25">
      <c r="A36" s="13" t="s">
        <v>604</v>
      </c>
      <c r="B36" s="6" t="s">
        <v>276</v>
      </c>
      <c r="C36" s="106"/>
    </row>
    <row r="37" spans="1:3" x14ac:dyDescent="0.25">
      <c r="A37" s="13" t="s">
        <v>605</v>
      </c>
      <c r="B37" s="6" t="s">
        <v>276</v>
      </c>
      <c r="C37" s="105"/>
    </row>
    <row r="38" spans="1:3" x14ac:dyDescent="0.25">
      <c r="A38" s="13" t="s">
        <v>606</v>
      </c>
      <c r="B38" s="6" t="s">
        <v>276</v>
      </c>
      <c r="C38" s="105"/>
    </row>
    <row r="39" spans="1:3" x14ac:dyDescent="0.25">
      <c r="A39" s="13" t="s">
        <v>607</v>
      </c>
      <c r="B39" s="6" t="s">
        <v>276</v>
      </c>
      <c r="C39" s="105"/>
    </row>
    <row r="40" spans="1:3" s="87" customFormat="1" x14ac:dyDescent="0.25">
      <c r="A40" s="7" t="s">
        <v>527</v>
      </c>
      <c r="B40" s="8" t="s">
        <v>276</v>
      </c>
      <c r="C40" s="119">
        <f>SUM(C30:C39)</f>
        <v>500000</v>
      </c>
    </row>
    <row r="41" spans="1:3" x14ac:dyDescent="0.25">
      <c r="A41" s="13" t="s">
        <v>603</v>
      </c>
      <c r="B41" s="6" t="s">
        <v>282</v>
      </c>
      <c r="C41" s="84"/>
    </row>
    <row r="42" spans="1:3" x14ac:dyDescent="0.25">
      <c r="A42" s="13" t="s">
        <v>612</v>
      </c>
      <c r="B42" s="6" t="s">
        <v>282</v>
      </c>
      <c r="C42" s="84"/>
    </row>
    <row r="43" spans="1:3" ht="30" x14ac:dyDescent="0.25">
      <c r="A43" s="13" t="s">
        <v>613</v>
      </c>
      <c r="B43" s="6" t="s">
        <v>282</v>
      </c>
      <c r="C43" s="84"/>
    </row>
    <row r="44" spans="1:3" x14ac:dyDescent="0.25">
      <c r="A44" s="13" t="s">
        <v>611</v>
      </c>
      <c r="B44" s="6" t="s">
        <v>282</v>
      </c>
      <c r="C44" s="84"/>
    </row>
    <row r="45" spans="1:3" x14ac:dyDescent="0.25">
      <c r="A45" s="13" t="s">
        <v>610</v>
      </c>
      <c r="B45" s="6" t="s">
        <v>282</v>
      </c>
      <c r="C45" s="84"/>
    </row>
    <row r="46" spans="1:3" x14ac:dyDescent="0.25">
      <c r="A46" s="13" t="s">
        <v>609</v>
      </c>
      <c r="B46" s="6" t="s">
        <v>282</v>
      </c>
      <c r="C46" s="84"/>
    </row>
    <row r="47" spans="1:3" x14ac:dyDescent="0.25">
      <c r="A47" s="13" t="s">
        <v>604</v>
      </c>
      <c r="B47" s="6" t="s">
        <v>282</v>
      </c>
      <c r="C47" s="84"/>
    </row>
    <row r="48" spans="1:3" x14ac:dyDescent="0.25">
      <c r="A48" s="13" t="s">
        <v>605</v>
      </c>
      <c r="B48" s="6" t="s">
        <v>282</v>
      </c>
      <c r="C48" s="84"/>
    </row>
    <row r="49" spans="1:3" x14ac:dyDescent="0.25">
      <c r="A49" s="13" t="s">
        <v>606</v>
      </c>
      <c r="B49" s="6" t="s">
        <v>282</v>
      </c>
      <c r="C49" s="84"/>
    </row>
    <row r="50" spans="1:3" x14ac:dyDescent="0.25">
      <c r="A50" s="13" t="s">
        <v>607</v>
      </c>
      <c r="B50" s="6" t="s">
        <v>282</v>
      </c>
      <c r="C50" s="84"/>
    </row>
    <row r="51" spans="1:3" s="87" customFormat="1" ht="25.5" x14ac:dyDescent="0.25">
      <c r="A51" s="7" t="s">
        <v>526</v>
      </c>
      <c r="B51" s="8" t="s">
        <v>282</v>
      </c>
      <c r="C51" s="88"/>
    </row>
    <row r="52" spans="1:3" x14ac:dyDescent="0.25">
      <c r="A52" s="13" t="s">
        <v>608</v>
      </c>
      <c r="B52" s="6" t="s">
        <v>283</v>
      </c>
      <c r="C52" s="84"/>
    </row>
    <row r="53" spans="1:3" x14ac:dyDescent="0.25">
      <c r="A53" s="13" t="s">
        <v>612</v>
      </c>
      <c r="B53" s="6" t="s">
        <v>283</v>
      </c>
      <c r="C53" s="84"/>
    </row>
    <row r="54" spans="1:3" ht="30" x14ac:dyDescent="0.25">
      <c r="A54" s="13" t="s">
        <v>613</v>
      </c>
      <c r="B54" s="6" t="s">
        <v>283</v>
      </c>
      <c r="C54" s="84"/>
    </row>
    <row r="55" spans="1:3" x14ac:dyDescent="0.25">
      <c r="A55" s="13" t="s">
        <v>611</v>
      </c>
      <c r="B55" s="6" t="s">
        <v>283</v>
      </c>
      <c r="C55" s="84"/>
    </row>
    <row r="56" spans="1:3" x14ac:dyDescent="0.25">
      <c r="A56" s="13" t="s">
        <v>610</v>
      </c>
      <c r="B56" s="6" t="s">
        <v>283</v>
      </c>
      <c r="C56" s="84"/>
    </row>
    <row r="57" spans="1:3" x14ac:dyDescent="0.25">
      <c r="A57" s="13" t="s">
        <v>609</v>
      </c>
      <c r="B57" s="6" t="s">
        <v>283</v>
      </c>
      <c r="C57" s="84"/>
    </row>
    <row r="58" spans="1:3" x14ac:dyDescent="0.25">
      <c r="A58" s="13" t="s">
        <v>604</v>
      </c>
      <c r="B58" s="6" t="s">
        <v>283</v>
      </c>
      <c r="C58" s="84"/>
    </row>
    <row r="59" spans="1:3" x14ac:dyDescent="0.25">
      <c r="A59" s="13" t="s">
        <v>605</v>
      </c>
      <c r="B59" s="6" t="s">
        <v>283</v>
      </c>
      <c r="C59" s="84"/>
    </row>
    <row r="60" spans="1:3" x14ac:dyDescent="0.25">
      <c r="A60" s="13" t="s">
        <v>606</v>
      </c>
      <c r="B60" s="6" t="s">
        <v>283</v>
      </c>
      <c r="C60" s="84"/>
    </row>
    <row r="61" spans="1:3" x14ac:dyDescent="0.25">
      <c r="A61" s="13" t="s">
        <v>607</v>
      </c>
      <c r="B61" s="6" t="s">
        <v>283</v>
      </c>
      <c r="C61" s="84"/>
    </row>
    <row r="62" spans="1:3" s="87" customFormat="1" ht="25.5" x14ac:dyDescent="0.25">
      <c r="A62" s="7" t="s">
        <v>529</v>
      </c>
      <c r="B62" s="8" t="s">
        <v>283</v>
      </c>
      <c r="C62" s="88"/>
    </row>
    <row r="63" spans="1:3" x14ac:dyDescent="0.25">
      <c r="A63" s="13" t="s">
        <v>603</v>
      </c>
      <c r="B63" s="6" t="s">
        <v>284</v>
      </c>
      <c r="C63" s="84"/>
    </row>
    <row r="64" spans="1:3" x14ac:dyDescent="0.25">
      <c r="A64" s="13" t="s">
        <v>612</v>
      </c>
      <c r="B64" s="6" t="s">
        <v>284</v>
      </c>
      <c r="C64" s="84"/>
    </row>
    <row r="65" spans="1:3" ht="30" x14ac:dyDescent="0.25">
      <c r="A65" s="13" t="s">
        <v>613</v>
      </c>
      <c r="B65" s="6" t="s">
        <v>284</v>
      </c>
      <c r="C65" s="106"/>
    </row>
    <row r="66" spans="1:3" x14ac:dyDescent="0.25">
      <c r="A66" s="13" t="s">
        <v>611</v>
      </c>
      <c r="B66" s="6" t="s">
        <v>284</v>
      </c>
      <c r="C66" s="106"/>
    </row>
    <row r="67" spans="1:3" x14ac:dyDescent="0.25">
      <c r="A67" s="13" t="s">
        <v>610</v>
      </c>
      <c r="B67" s="6" t="s">
        <v>284</v>
      </c>
      <c r="C67" s="106"/>
    </row>
    <row r="68" spans="1:3" x14ac:dyDescent="0.25">
      <c r="A68" s="13" t="s">
        <v>609</v>
      </c>
      <c r="B68" s="6" t="s">
        <v>284</v>
      </c>
      <c r="C68" s="106"/>
    </row>
    <row r="69" spans="1:3" x14ac:dyDescent="0.25">
      <c r="A69" s="13" t="s">
        <v>604</v>
      </c>
      <c r="B69" s="6" t="s">
        <v>284</v>
      </c>
      <c r="C69" s="106"/>
    </row>
    <row r="70" spans="1:3" x14ac:dyDescent="0.25">
      <c r="A70" s="13" t="s">
        <v>605</v>
      </c>
      <c r="B70" s="6" t="s">
        <v>284</v>
      </c>
      <c r="C70" s="106"/>
    </row>
    <row r="71" spans="1:3" x14ac:dyDescent="0.25">
      <c r="A71" s="13" t="s">
        <v>606</v>
      </c>
      <c r="B71" s="6" t="s">
        <v>284</v>
      </c>
      <c r="C71" s="106"/>
    </row>
    <row r="72" spans="1:3" x14ac:dyDescent="0.25">
      <c r="A72" s="13" t="s">
        <v>607</v>
      </c>
      <c r="B72" s="6" t="s">
        <v>284</v>
      </c>
      <c r="C72" s="106"/>
    </row>
    <row r="73" spans="1:3" s="87" customFormat="1" x14ac:dyDescent="0.25">
      <c r="A73" s="7" t="s">
        <v>476</v>
      </c>
      <c r="B73" s="8" t="s">
        <v>284</v>
      </c>
      <c r="C73" s="119">
        <f>SUM(C63:C72)</f>
        <v>0</v>
      </c>
    </row>
    <row r="74" spans="1:3" x14ac:dyDescent="0.25">
      <c r="A74" s="13" t="s">
        <v>614</v>
      </c>
      <c r="B74" s="5" t="s">
        <v>334</v>
      </c>
      <c r="C74" s="84"/>
    </row>
    <row r="75" spans="1:3" x14ac:dyDescent="0.25">
      <c r="A75" s="13" t="s">
        <v>615</v>
      </c>
      <c r="B75" s="5" t="s">
        <v>334</v>
      </c>
      <c r="C75" s="84"/>
    </row>
    <row r="76" spans="1:3" x14ac:dyDescent="0.25">
      <c r="A76" s="13" t="s">
        <v>623</v>
      </c>
      <c r="B76" s="5" t="s">
        <v>334</v>
      </c>
      <c r="C76" s="84"/>
    </row>
    <row r="77" spans="1:3" x14ac:dyDescent="0.25">
      <c r="A77" s="5" t="s">
        <v>622</v>
      </c>
      <c r="B77" s="5" t="s">
        <v>334</v>
      </c>
      <c r="C77" s="84"/>
    </row>
    <row r="78" spans="1:3" x14ac:dyDescent="0.25">
      <c r="A78" s="5" t="s">
        <v>621</v>
      </c>
      <c r="B78" s="5" t="s">
        <v>334</v>
      </c>
      <c r="C78" s="84"/>
    </row>
    <row r="79" spans="1:3" x14ac:dyDescent="0.25">
      <c r="A79" s="5" t="s">
        <v>620</v>
      </c>
      <c r="B79" s="5" t="s">
        <v>334</v>
      </c>
      <c r="C79" s="84"/>
    </row>
    <row r="80" spans="1:3" x14ac:dyDescent="0.25">
      <c r="A80" s="13" t="s">
        <v>619</v>
      </c>
      <c r="B80" s="5" t="s">
        <v>334</v>
      </c>
      <c r="C80" s="84"/>
    </row>
    <row r="81" spans="1:3" x14ac:dyDescent="0.25">
      <c r="A81" s="13" t="s">
        <v>624</v>
      </c>
      <c r="B81" s="5" t="s">
        <v>334</v>
      </c>
      <c r="C81" s="84"/>
    </row>
    <row r="82" spans="1:3" x14ac:dyDescent="0.25">
      <c r="A82" s="13" t="s">
        <v>616</v>
      </c>
      <c r="B82" s="5" t="s">
        <v>334</v>
      </c>
      <c r="C82" s="84"/>
    </row>
    <row r="83" spans="1:3" x14ac:dyDescent="0.25">
      <c r="A83" s="13" t="s">
        <v>617</v>
      </c>
      <c r="B83" s="5" t="s">
        <v>334</v>
      </c>
      <c r="C83" s="84"/>
    </row>
    <row r="84" spans="1:3" s="87" customFormat="1" ht="25.5" x14ac:dyDescent="0.25">
      <c r="A84" s="7" t="s">
        <v>544</v>
      </c>
      <c r="B84" s="8" t="s">
        <v>334</v>
      </c>
      <c r="C84" s="88"/>
    </row>
    <row r="85" spans="1:3" x14ac:dyDescent="0.25">
      <c r="A85" s="13" t="s">
        <v>614</v>
      </c>
      <c r="B85" s="5" t="s">
        <v>660</v>
      </c>
      <c r="C85" s="84"/>
    </row>
    <row r="86" spans="1:3" x14ac:dyDescent="0.25">
      <c r="A86" s="13" t="s">
        <v>615</v>
      </c>
      <c r="B86" s="5" t="s">
        <v>660</v>
      </c>
      <c r="C86" s="84"/>
    </row>
    <row r="87" spans="1:3" x14ac:dyDescent="0.25">
      <c r="A87" s="13" t="s">
        <v>623</v>
      </c>
      <c r="B87" s="5" t="s">
        <v>660</v>
      </c>
      <c r="C87" s="84"/>
    </row>
    <row r="88" spans="1:3" x14ac:dyDescent="0.25">
      <c r="A88" s="5" t="s">
        <v>622</v>
      </c>
      <c r="B88" s="5" t="s">
        <v>660</v>
      </c>
      <c r="C88" s="84"/>
    </row>
    <row r="89" spans="1:3" x14ac:dyDescent="0.25">
      <c r="A89" s="5" t="s">
        <v>621</v>
      </c>
      <c r="B89" s="5" t="s">
        <v>660</v>
      </c>
      <c r="C89" s="84"/>
    </row>
    <row r="90" spans="1:3" x14ac:dyDescent="0.25">
      <c r="A90" s="5" t="s">
        <v>649</v>
      </c>
      <c r="B90" s="5" t="s">
        <v>660</v>
      </c>
      <c r="C90" s="106"/>
    </row>
    <row r="91" spans="1:3" x14ac:dyDescent="0.25">
      <c r="A91" s="13" t="s">
        <v>619</v>
      </c>
      <c r="B91" s="5" t="s">
        <v>660</v>
      </c>
      <c r="C91" s="106"/>
    </row>
    <row r="92" spans="1:3" x14ac:dyDescent="0.25">
      <c r="A92" s="13" t="s">
        <v>618</v>
      </c>
      <c r="B92" s="5" t="s">
        <v>660</v>
      </c>
      <c r="C92" s="106"/>
    </row>
    <row r="93" spans="1:3" x14ac:dyDescent="0.25">
      <c r="A93" s="13" t="s">
        <v>616</v>
      </c>
      <c r="B93" s="5" t="s">
        <v>660</v>
      </c>
      <c r="C93" s="106"/>
    </row>
    <row r="94" spans="1:3" x14ac:dyDescent="0.25">
      <c r="A94" s="13" t="s">
        <v>617</v>
      </c>
      <c r="B94" s="5" t="s">
        <v>660</v>
      </c>
      <c r="C94" s="106"/>
    </row>
    <row r="95" spans="1:3" s="87" customFormat="1" x14ac:dyDescent="0.25">
      <c r="A95" s="15" t="s">
        <v>545</v>
      </c>
      <c r="B95" s="8" t="s">
        <v>660</v>
      </c>
      <c r="C95" s="119"/>
    </row>
    <row r="96" spans="1:3" x14ac:dyDescent="0.25">
      <c r="A96" s="13" t="s">
        <v>614</v>
      </c>
      <c r="B96" s="5" t="s">
        <v>338</v>
      </c>
      <c r="C96" s="106"/>
    </row>
    <row r="97" spans="1:3" x14ac:dyDescent="0.25">
      <c r="A97" s="13" t="s">
        <v>615</v>
      </c>
      <c r="B97" s="5" t="s">
        <v>338</v>
      </c>
      <c r="C97" s="106"/>
    </row>
    <row r="98" spans="1:3" x14ac:dyDescent="0.25">
      <c r="A98" s="13" t="s">
        <v>623</v>
      </c>
      <c r="B98" s="5" t="s">
        <v>338</v>
      </c>
      <c r="C98" s="84"/>
    </row>
    <row r="99" spans="1:3" x14ac:dyDescent="0.25">
      <c r="A99" s="5" t="s">
        <v>622</v>
      </c>
      <c r="B99" s="5" t="s">
        <v>338</v>
      </c>
      <c r="C99" s="84"/>
    </row>
    <row r="100" spans="1:3" x14ac:dyDescent="0.25">
      <c r="A100" s="5" t="s">
        <v>621</v>
      </c>
      <c r="B100" s="5" t="s">
        <v>338</v>
      </c>
      <c r="C100" s="84"/>
    </row>
    <row r="101" spans="1:3" x14ac:dyDescent="0.25">
      <c r="A101" s="5" t="s">
        <v>620</v>
      </c>
      <c r="B101" s="5" t="s">
        <v>338</v>
      </c>
      <c r="C101" s="84"/>
    </row>
    <row r="102" spans="1:3" x14ac:dyDescent="0.25">
      <c r="A102" s="13" t="s">
        <v>619</v>
      </c>
      <c r="B102" s="5" t="s">
        <v>338</v>
      </c>
      <c r="C102" s="84"/>
    </row>
    <row r="103" spans="1:3" x14ac:dyDescent="0.25">
      <c r="A103" s="13" t="s">
        <v>624</v>
      </c>
      <c r="B103" s="5" t="s">
        <v>338</v>
      </c>
      <c r="C103" s="84"/>
    </row>
    <row r="104" spans="1:3" x14ac:dyDescent="0.25">
      <c r="A104" s="13" t="s">
        <v>616</v>
      </c>
      <c r="B104" s="5" t="s">
        <v>338</v>
      </c>
      <c r="C104" s="84"/>
    </row>
    <row r="105" spans="1:3" x14ac:dyDescent="0.25">
      <c r="A105" s="13" t="s">
        <v>617</v>
      </c>
      <c r="B105" s="5" t="s">
        <v>338</v>
      </c>
      <c r="C105" s="84"/>
    </row>
    <row r="106" spans="1:3" s="87" customFormat="1" ht="25.5" x14ac:dyDescent="0.25">
      <c r="A106" s="7" t="s">
        <v>546</v>
      </c>
      <c r="B106" s="8" t="s">
        <v>338</v>
      </c>
      <c r="C106" s="88"/>
    </row>
    <row r="107" spans="1:3" x14ac:dyDescent="0.25">
      <c r="A107" s="13" t="s">
        <v>614</v>
      </c>
      <c r="B107" s="5" t="s">
        <v>339</v>
      </c>
      <c r="C107" s="84"/>
    </row>
    <row r="108" spans="1:3" x14ac:dyDescent="0.25">
      <c r="A108" s="13" t="s">
        <v>615</v>
      </c>
      <c r="B108" s="5" t="s">
        <v>339</v>
      </c>
      <c r="C108" s="84"/>
    </row>
    <row r="109" spans="1:3" x14ac:dyDescent="0.25">
      <c r="A109" s="13" t="s">
        <v>623</v>
      </c>
      <c r="B109" s="5" t="s">
        <v>339</v>
      </c>
      <c r="C109" s="84"/>
    </row>
    <row r="110" spans="1:3" x14ac:dyDescent="0.25">
      <c r="A110" s="5" t="s">
        <v>622</v>
      </c>
      <c r="B110" s="5" t="s">
        <v>339</v>
      </c>
      <c r="C110" s="84"/>
    </row>
    <row r="111" spans="1:3" x14ac:dyDescent="0.25">
      <c r="A111" s="5" t="s">
        <v>621</v>
      </c>
      <c r="B111" s="5" t="s">
        <v>339</v>
      </c>
      <c r="C111" s="84"/>
    </row>
    <row r="112" spans="1:3" x14ac:dyDescent="0.25">
      <c r="A112" s="5" t="s">
        <v>620</v>
      </c>
      <c r="B112" s="5" t="s">
        <v>339</v>
      </c>
      <c r="C112" s="84"/>
    </row>
    <row r="113" spans="1:3" x14ac:dyDescent="0.25">
      <c r="A113" s="13" t="s">
        <v>619</v>
      </c>
      <c r="B113" s="5" t="s">
        <v>339</v>
      </c>
      <c r="C113" s="84"/>
    </row>
    <row r="114" spans="1:3" x14ac:dyDescent="0.25">
      <c r="A114" s="13" t="s">
        <v>618</v>
      </c>
      <c r="B114" s="5" t="s">
        <v>339</v>
      </c>
      <c r="C114" s="84"/>
    </row>
    <row r="115" spans="1:3" x14ac:dyDescent="0.25">
      <c r="A115" s="13" t="s">
        <v>616</v>
      </c>
      <c r="B115" s="5" t="s">
        <v>339</v>
      </c>
      <c r="C115" s="84"/>
    </row>
    <row r="116" spans="1:3" x14ac:dyDescent="0.25">
      <c r="A116" s="13" t="s">
        <v>617</v>
      </c>
      <c r="B116" s="5" t="s">
        <v>339</v>
      </c>
      <c r="C116" s="84"/>
    </row>
    <row r="117" spans="1:3" s="87" customFormat="1" x14ac:dyDescent="0.25">
      <c r="A117" s="15" t="s">
        <v>547</v>
      </c>
      <c r="B117" s="8" t="s">
        <v>339</v>
      </c>
      <c r="C117" s="88"/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40"/>
  <sheetViews>
    <sheetView workbookViewId="0">
      <selection activeCell="A2" sqref="A2"/>
    </sheetView>
  </sheetViews>
  <sheetFormatPr defaultRowHeight="15" x14ac:dyDescent="0.25"/>
  <cols>
    <col min="1" max="1" width="100" customWidth="1"/>
    <col min="2" max="2" width="7.5703125" bestFit="1" customWidth="1"/>
    <col min="3" max="3" width="17" customWidth="1"/>
  </cols>
  <sheetData>
    <row r="1" spans="1:4" x14ac:dyDescent="0.25">
      <c r="A1" s="139" t="s">
        <v>719</v>
      </c>
      <c r="B1" s="139"/>
      <c r="C1" s="1"/>
      <c r="D1" s="1"/>
    </row>
    <row r="3" spans="1:4" ht="28.5" customHeight="1" x14ac:dyDescent="0.25">
      <c r="A3" s="211" t="s">
        <v>704</v>
      </c>
      <c r="B3" s="217"/>
      <c r="C3" s="217"/>
    </row>
    <row r="4" spans="1:4" ht="26.25" customHeight="1" x14ac:dyDescent="0.25">
      <c r="A4" s="214" t="s">
        <v>670</v>
      </c>
      <c r="B4" s="221"/>
      <c r="C4" s="221"/>
    </row>
    <row r="5" spans="1:4" ht="18.75" customHeight="1" x14ac:dyDescent="0.3">
      <c r="A5" s="72"/>
      <c r="B5" s="75"/>
      <c r="C5" s="75"/>
    </row>
    <row r="6" spans="1:4" ht="23.25" customHeight="1" x14ac:dyDescent="0.25">
      <c r="A6" s="4" t="s">
        <v>1</v>
      </c>
    </row>
    <row r="7" spans="1:4" ht="25.5" x14ac:dyDescent="0.25">
      <c r="A7" s="37" t="s">
        <v>631</v>
      </c>
      <c r="B7" s="3" t="s">
        <v>81</v>
      </c>
      <c r="C7" s="71" t="s">
        <v>25</v>
      </c>
    </row>
    <row r="8" spans="1:4" x14ac:dyDescent="0.25">
      <c r="A8" s="12" t="s">
        <v>387</v>
      </c>
      <c r="B8" s="6" t="s">
        <v>160</v>
      </c>
      <c r="C8" s="84"/>
    </row>
    <row r="9" spans="1:4" x14ac:dyDescent="0.25">
      <c r="A9" s="12" t="s">
        <v>388</v>
      </c>
      <c r="B9" s="6" t="s">
        <v>160</v>
      </c>
      <c r="C9" s="84"/>
    </row>
    <row r="10" spans="1:4" x14ac:dyDescent="0.25">
      <c r="A10" s="12" t="s">
        <v>389</v>
      </c>
      <c r="B10" s="6" t="s">
        <v>160</v>
      </c>
      <c r="C10" s="84"/>
    </row>
    <row r="11" spans="1:4" x14ac:dyDescent="0.25">
      <c r="A11" s="12" t="s">
        <v>390</v>
      </c>
      <c r="B11" s="6" t="s">
        <v>160</v>
      </c>
      <c r="C11" s="84"/>
    </row>
    <row r="12" spans="1:4" x14ac:dyDescent="0.25">
      <c r="A12" s="13" t="s">
        <v>391</v>
      </c>
      <c r="B12" s="6" t="s">
        <v>160</v>
      </c>
      <c r="C12" s="84"/>
    </row>
    <row r="13" spans="1:4" x14ac:dyDescent="0.25">
      <c r="A13" s="13" t="s">
        <v>392</v>
      </c>
      <c r="B13" s="6" t="s">
        <v>160</v>
      </c>
      <c r="C13" s="84"/>
    </row>
    <row r="14" spans="1:4" s="87" customFormat="1" x14ac:dyDescent="0.25">
      <c r="A14" s="15" t="s">
        <v>31</v>
      </c>
      <c r="B14" s="14" t="s">
        <v>160</v>
      </c>
      <c r="C14" s="88"/>
    </row>
    <row r="15" spans="1:4" x14ac:dyDescent="0.25">
      <c r="A15" s="12" t="s">
        <v>393</v>
      </c>
      <c r="B15" s="6" t="s">
        <v>161</v>
      </c>
      <c r="C15" s="84"/>
    </row>
    <row r="16" spans="1:4" s="87" customFormat="1" x14ac:dyDescent="0.25">
      <c r="A16" s="16" t="s">
        <v>30</v>
      </c>
      <c r="B16" s="14" t="s">
        <v>161</v>
      </c>
      <c r="C16" s="88"/>
    </row>
    <row r="17" spans="1:3" x14ac:dyDescent="0.25">
      <c r="A17" s="12" t="s">
        <v>394</v>
      </c>
      <c r="B17" s="6" t="s">
        <v>162</v>
      </c>
      <c r="C17" s="84"/>
    </row>
    <row r="18" spans="1:3" x14ac:dyDescent="0.25">
      <c r="A18" s="12" t="s">
        <v>395</v>
      </c>
      <c r="B18" s="6" t="s">
        <v>162</v>
      </c>
      <c r="C18" s="84"/>
    </row>
    <row r="19" spans="1:3" x14ac:dyDescent="0.25">
      <c r="A19" s="13" t="s">
        <v>396</v>
      </c>
      <c r="B19" s="6" t="s">
        <v>162</v>
      </c>
      <c r="C19" s="84"/>
    </row>
    <row r="20" spans="1:3" x14ac:dyDescent="0.25">
      <c r="A20" s="13" t="s">
        <v>397</v>
      </c>
      <c r="B20" s="6" t="s">
        <v>162</v>
      </c>
      <c r="C20" s="84"/>
    </row>
    <row r="21" spans="1:3" x14ac:dyDescent="0.25">
      <c r="A21" s="13" t="s">
        <v>398</v>
      </c>
      <c r="B21" s="6" t="s">
        <v>162</v>
      </c>
      <c r="C21" s="84"/>
    </row>
    <row r="22" spans="1:3" ht="30" x14ac:dyDescent="0.25">
      <c r="A22" s="17" t="s">
        <v>399</v>
      </c>
      <c r="B22" s="6" t="s">
        <v>162</v>
      </c>
      <c r="C22" s="84"/>
    </row>
    <row r="23" spans="1:3" s="87" customFormat="1" x14ac:dyDescent="0.25">
      <c r="A23" s="11" t="s">
        <v>29</v>
      </c>
      <c r="B23" s="14" t="s">
        <v>162</v>
      </c>
      <c r="C23" s="88"/>
    </row>
    <row r="24" spans="1:3" x14ac:dyDescent="0.25">
      <c r="A24" s="12" t="s">
        <v>400</v>
      </c>
      <c r="B24" s="6" t="s">
        <v>163</v>
      </c>
      <c r="C24" s="84"/>
    </row>
    <row r="25" spans="1:3" x14ac:dyDescent="0.25">
      <c r="A25" s="12" t="s">
        <v>401</v>
      </c>
      <c r="B25" s="6" t="s">
        <v>163</v>
      </c>
      <c r="C25" s="84"/>
    </row>
    <row r="26" spans="1:3" s="87" customFormat="1" x14ac:dyDescent="0.25">
      <c r="A26" s="11" t="s">
        <v>28</v>
      </c>
      <c r="B26" s="8" t="s">
        <v>163</v>
      </c>
      <c r="C26" s="88"/>
    </row>
    <row r="27" spans="1:3" x14ac:dyDescent="0.25">
      <c r="A27" s="12" t="s">
        <v>402</v>
      </c>
      <c r="B27" s="6" t="s">
        <v>164</v>
      </c>
      <c r="C27" s="84"/>
    </row>
    <row r="28" spans="1:3" x14ac:dyDescent="0.25">
      <c r="A28" s="12" t="s">
        <v>403</v>
      </c>
      <c r="B28" s="6" t="s">
        <v>164</v>
      </c>
      <c r="C28" s="84"/>
    </row>
    <row r="29" spans="1:3" x14ac:dyDescent="0.25">
      <c r="A29" s="13" t="s">
        <v>404</v>
      </c>
      <c r="B29" s="6" t="s">
        <v>164</v>
      </c>
      <c r="C29" s="84"/>
    </row>
    <row r="30" spans="1:3" x14ac:dyDescent="0.25">
      <c r="A30" s="13" t="s">
        <v>405</v>
      </c>
      <c r="B30" s="6" t="s">
        <v>164</v>
      </c>
      <c r="C30" s="84"/>
    </row>
    <row r="31" spans="1:3" x14ac:dyDescent="0.25">
      <c r="A31" s="13" t="s">
        <v>406</v>
      </c>
      <c r="B31" s="6" t="s">
        <v>164</v>
      </c>
      <c r="C31" s="105"/>
    </row>
    <row r="32" spans="1:3" x14ac:dyDescent="0.25">
      <c r="A32" s="13" t="s">
        <v>407</v>
      </c>
      <c r="B32" s="6" t="s">
        <v>164</v>
      </c>
      <c r="C32" s="84"/>
    </row>
    <row r="33" spans="1:3" x14ac:dyDescent="0.25">
      <c r="A33" s="13" t="s">
        <v>650</v>
      </c>
      <c r="B33" s="6" t="s">
        <v>164</v>
      </c>
      <c r="C33" s="84">
        <v>1000000</v>
      </c>
    </row>
    <row r="34" spans="1:3" x14ac:dyDescent="0.25">
      <c r="A34" s="13" t="s">
        <v>408</v>
      </c>
      <c r="B34" s="6" t="s">
        <v>164</v>
      </c>
      <c r="C34" s="84"/>
    </row>
    <row r="35" spans="1:3" x14ac:dyDescent="0.25">
      <c r="A35" s="13" t="s">
        <v>409</v>
      </c>
      <c r="B35" s="6" t="s">
        <v>164</v>
      </c>
      <c r="C35" s="84"/>
    </row>
    <row r="36" spans="1:3" x14ac:dyDescent="0.25">
      <c r="A36" s="13" t="s">
        <v>410</v>
      </c>
      <c r="B36" s="6" t="s">
        <v>164</v>
      </c>
      <c r="C36" s="84"/>
    </row>
    <row r="37" spans="1:3" ht="30" x14ac:dyDescent="0.25">
      <c r="A37" s="13" t="s">
        <v>411</v>
      </c>
      <c r="B37" s="6" t="s">
        <v>164</v>
      </c>
      <c r="C37" s="84"/>
    </row>
    <row r="38" spans="1:3" ht="30" x14ac:dyDescent="0.25">
      <c r="A38" s="13" t="s">
        <v>412</v>
      </c>
      <c r="B38" s="6" t="s">
        <v>164</v>
      </c>
      <c r="C38" s="84"/>
    </row>
    <row r="39" spans="1:3" s="87" customFormat="1" x14ac:dyDescent="0.25">
      <c r="A39" s="11" t="s">
        <v>413</v>
      </c>
      <c r="B39" s="14" t="s">
        <v>164</v>
      </c>
      <c r="C39" s="119">
        <f>SUM(C27:C38)</f>
        <v>1000000</v>
      </c>
    </row>
    <row r="40" spans="1:3" s="87" customFormat="1" ht="15.75" x14ac:dyDescent="0.25">
      <c r="A40" s="18" t="s">
        <v>414</v>
      </c>
      <c r="B40" s="9" t="s">
        <v>165</v>
      </c>
      <c r="C40" s="88">
        <f>C14+C16+C23+C26+C39</f>
        <v>1000000</v>
      </c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D34"/>
  <sheetViews>
    <sheetView workbookViewId="0">
      <selection activeCell="A2" sqref="A2"/>
    </sheetView>
  </sheetViews>
  <sheetFormatPr defaultRowHeight="15" x14ac:dyDescent="0.25"/>
  <cols>
    <col min="1" max="1" width="65" customWidth="1"/>
    <col min="2" max="2" width="7.5703125" bestFit="1" customWidth="1"/>
    <col min="3" max="3" width="16.85546875" customWidth="1"/>
  </cols>
  <sheetData>
    <row r="1" spans="1:4" x14ac:dyDescent="0.25">
      <c r="A1" s="139" t="s">
        <v>720</v>
      </c>
      <c r="B1" s="139"/>
      <c r="C1" s="1"/>
      <c r="D1" s="1"/>
    </row>
    <row r="3" spans="1:4" ht="24" customHeight="1" x14ac:dyDescent="0.25">
      <c r="A3" s="211" t="s">
        <v>704</v>
      </c>
      <c r="B3" s="212"/>
      <c r="C3" s="212"/>
    </row>
    <row r="4" spans="1:4" ht="26.25" customHeight="1" x14ac:dyDescent="0.25">
      <c r="A4" s="214" t="s">
        <v>671</v>
      </c>
      <c r="B4" s="212"/>
      <c r="C4" s="212"/>
    </row>
    <row r="6" spans="1:4" ht="25.5" x14ac:dyDescent="0.25">
      <c r="A6" s="37" t="s">
        <v>631</v>
      </c>
      <c r="B6" s="3" t="s">
        <v>81</v>
      </c>
      <c r="C6" s="71" t="s">
        <v>25</v>
      </c>
    </row>
    <row r="7" spans="1:4" x14ac:dyDescent="0.25">
      <c r="A7" s="5" t="s">
        <v>530</v>
      </c>
      <c r="B7" s="5" t="s">
        <v>291</v>
      </c>
      <c r="C7" s="84">
        <v>0</v>
      </c>
    </row>
    <row r="8" spans="1:4" x14ac:dyDescent="0.25">
      <c r="A8" s="5" t="s">
        <v>531</v>
      </c>
      <c r="B8" s="5" t="s">
        <v>291</v>
      </c>
      <c r="C8" s="84">
        <v>0</v>
      </c>
    </row>
    <row r="9" spans="1:4" x14ac:dyDescent="0.25">
      <c r="A9" s="5" t="s">
        <v>532</v>
      </c>
      <c r="B9" s="5" t="s">
        <v>291</v>
      </c>
      <c r="C9" s="106">
        <v>220000</v>
      </c>
    </row>
    <row r="10" spans="1:4" x14ac:dyDescent="0.25">
      <c r="A10" s="5" t="s">
        <v>533</v>
      </c>
      <c r="B10" s="5" t="s">
        <v>291</v>
      </c>
      <c r="C10" s="84">
        <v>0</v>
      </c>
    </row>
    <row r="11" spans="1:4" s="87" customFormat="1" x14ac:dyDescent="0.25">
      <c r="A11" s="7" t="s">
        <v>481</v>
      </c>
      <c r="B11" s="8" t="s">
        <v>291</v>
      </c>
      <c r="C11" s="88">
        <f>SUM(C7:C10)</f>
        <v>220000</v>
      </c>
    </row>
    <row r="12" spans="1:4" x14ac:dyDescent="0.25">
      <c r="A12" s="5" t="s">
        <v>482</v>
      </c>
      <c r="B12" s="6" t="s">
        <v>292</v>
      </c>
      <c r="C12" s="106">
        <v>550000</v>
      </c>
    </row>
    <row r="13" spans="1:4" ht="27" x14ac:dyDescent="0.25">
      <c r="A13" s="46" t="s">
        <v>293</v>
      </c>
      <c r="B13" s="46" t="s">
        <v>292</v>
      </c>
      <c r="C13" s="84">
        <v>550000</v>
      </c>
    </row>
    <row r="14" spans="1:4" ht="27" x14ac:dyDescent="0.25">
      <c r="A14" s="46" t="s">
        <v>294</v>
      </c>
      <c r="B14" s="46" t="s">
        <v>292</v>
      </c>
      <c r="C14" s="84">
        <v>0</v>
      </c>
    </row>
    <row r="15" spans="1:4" x14ac:dyDescent="0.25">
      <c r="A15" s="5" t="s">
        <v>484</v>
      </c>
      <c r="B15" s="6" t="s">
        <v>298</v>
      </c>
      <c r="C15" s="106">
        <v>0</v>
      </c>
    </row>
    <row r="16" spans="1:4" ht="27" x14ac:dyDescent="0.25">
      <c r="A16" s="46" t="s">
        <v>299</v>
      </c>
      <c r="B16" s="46" t="s">
        <v>298</v>
      </c>
      <c r="C16" s="84">
        <v>0</v>
      </c>
    </row>
    <row r="17" spans="1:3" ht="27" x14ac:dyDescent="0.25">
      <c r="A17" s="46" t="s">
        <v>300</v>
      </c>
      <c r="B17" s="46" t="s">
        <v>298</v>
      </c>
      <c r="C17" s="84">
        <v>0</v>
      </c>
    </row>
    <row r="18" spans="1:3" x14ac:dyDescent="0.25">
      <c r="A18" s="46" t="s">
        <v>301</v>
      </c>
      <c r="B18" s="46" t="s">
        <v>298</v>
      </c>
      <c r="C18" s="84"/>
    </row>
    <row r="19" spans="1:3" x14ac:dyDescent="0.25">
      <c r="A19" s="46" t="s">
        <v>302</v>
      </c>
      <c r="B19" s="46" t="s">
        <v>298</v>
      </c>
      <c r="C19" s="84">
        <v>0</v>
      </c>
    </row>
    <row r="20" spans="1:3" x14ac:dyDescent="0.25">
      <c r="A20" s="5" t="s">
        <v>534</v>
      </c>
      <c r="B20" s="6" t="s">
        <v>303</v>
      </c>
      <c r="C20" s="84">
        <v>0</v>
      </c>
    </row>
    <row r="21" spans="1:3" x14ac:dyDescent="0.25">
      <c r="A21" s="46" t="s">
        <v>304</v>
      </c>
      <c r="B21" s="46" t="s">
        <v>303</v>
      </c>
      <c r="C21" s="84">
        <v>0</v>
      </c>
    </row>
    <row r="22" spans="1:3" x14ac:dyDescent="0.25">
      <c r="A22" s="46" t="s">
        <v>305</v>
      </c>
      <c r="B22" s="46" t="s">
        <v>303</v>
      </c>
      <c r="C22" s="84">
        <v>0</v>
      </c>
    </row>
    <row r="23" spans="1:3" s="87" customFormat="1" x14ac:dyDescent="0.25">
      <c r="A23" s="7" t="s">
        <v>513</v>
      </c>
      <c r="B23" s="8" t="s">
        <v>306</v>
      </c>
      <c r="C23" s="88">
        <f>C12+C15+C20</f>
        <v>550000</v>
      </c>
    </row>
    <row r="24" spans="1:3" x14ac:dyDescent="0.25">
      <c r="A24" s="5" t="s">
        <v>535</v>
      </c>
      <c r="B24" s="5" t="s">
        <v>307</v>
      </c>
      <c r="C24" s="84">
        <v>10000</v>
      </c>
    </row>
    <row r="25" spans="1:3" x14ac:dyDescent="0.25">
      <c r="A25" s="5" t="s">
        <v>536</v>
      </c>
      <c r="B25" s="5" t="s">
        <v>307</v>
      </c>
      <c r="C25" s="84">
        <v>0</v>
      </c>
    </row>
    <row r="26" spans="1:3" x14ac:dyDescent="0.25">
      <c r="A26" s="5" t="s">
        <v>537</v>
      </c>
      <c r="B26" s="5" t="s">
        <v>307</v>
      </c>
      <c r="C26" s="84">
        <v>0</v>
      </c>
    </row>
    <row r="27" spans="1:3" x14ac:dyDescent="0.25">
      <c r="A27" s="5" t="s">
        <v>538</v>
      </c>
      <c r="B27" s="5" t="s">
        <v>307</v>
      </c>
      <c r="C27" s="84">
        <v>0</v>
      </c>
    </row>
    <row r="28" spans="1:3" x14ac:dyDescent="0.25">
      <c r="A28" s="5" t="s">
        <v>539</v>
      </c>
      <c r="B28" s="5" t="s">
        <v>307</v>
      </c>
      <c r="C28" s="84">
        <v>0</v>
      </c>
    </row>
    <row r="29" spans="1:3" x14ac:dyDescent="0.25">
      <c r="A29" s="5" t="s">
        <v>540</v>
      </c>
      <c r="B29" s="5" t="s">
        <v>307</v>
      </c>
      <c r="C29" s="84">
        <v>0</v>
      </c>
    </row>
    <row r="30" spans="1:3" x14ac:dyDescent="0.25">
      <c r="A30" s="5" t="s">
        <v>541</v>
      </c>
      <c r="B30" s="5" t="s">
        <v>307</v>
      </c>
      <c r="C30" s="84">
        <v>0</v>
      </c>
    </row>
    <row r="31" spans="1:3" x14ac:dyDescent="0.25">
      <c r="A31" s="5" t="s">
        <v>542</v>
      </c>
      <c r="B31" s="5" t="s">
        <v>307</v>
      </c>
      <c r="C31" s="84">
        <v>0</v>
      </c>
    </row>
    <row r="32" spans="1:3" ht="45" x14ac:dyDescent="0.25">
      <c r="A32" s="5" t="s">
        <v>543</v>
      </c>
      <c r="B32" s="5" t="s">
        <v>307</v>
      </c>
      <c r="C32" s="84">
        <v>0</v>
      </c>
    </row>
    <row r="33" spans="1:3" x14ac:dyDescent="0.25">
      <c r="A33" s="5" t="s">
        <v>696</v>
      </c>
      <c r="B33" s="5" t="s">
        <v>307</v>
      </c>
      <c r="C33" s="106">
        <v>15000</v>
      </c>
    </row>
    <row r="34" spans="1:3" s="87" customFormat="1" x14ac:dyDescent="0.25">
      <c r="A34" s="7" t="s">
        <v>486</v>
      </c>
      <c r="B34" s="8" t="s">
        <v>307</v>
      </c>
      <c r="C34" s="119">
        <f>SUM(C24:C33)</f>
        <v>25000</v>
      </c>
    </row>
  </sheetData>
  <mergeCells count="2">
    <mergeCell ref="A3:C3"/>
    <mergeCell ref="A4:C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D71"/>
  <sheetViews>
    <sheetView tabSelected="1" workbookViewId="0">
      <selection activeCell="B2" sqref="B2"/>
    </sheetView>
  </sheetViews>
  <sheetFormatPr defaultRowHeight="15" x14ac:dyDescent="0.25"/>
  <cols>
    <col min="1" max="1" width="64.5703125" customWidth="1"/>
    <col min="2" max="2" width="8" bestFit="1" customWidth="1"/>
    <col min="3" max="3" width="27" customWidth="1"/>
    <col min="4" max="4" width="28.42578125" bestFit="1" customWidth="1"/>
  </cols>
  <sheetData>
    <row r="1" spans="1:4" x14ac:dyDescent="0.25">
      <c r="B1" t="s">
        <v>721</v>
      </c>
      <c r="C1" s="1"/>
      <c r="D1" s="1"/>
    </row>
    <row r="3" spans="1:4" ht="22.5" customHeight="1" x14ac:dyDescent="0.25">
      <c r="A3" s="211" t="s">
        <v>704</v>
      </c>
      <c r="B3" s="212"/>
      <c r="C3" s="212"/>
      <c r="D3" s="212"/>
    </row>
    <row r="4" spans="1:4" ht="48.75" customHeight="1" x14ac:dyDescent="0.25">
      <c r="A4" s="214" t="s">
        <v>672</v>
      </c>
      <c r="B4" s="212"/>
      <c r="C4" s="212"/>
      <c r="D4" s="213"/>
    </row>
    <row r="5" spans="1:4" ht="21" customHeight="1" x14ac:dyDescent="0.25">
      <c r="A5" s="55"/>
      <c r="B5" s="56"/>
      <c r="C5" s="56"/>
    </row>
    <row r="6" spans="1:4" x14ac:dyDescent="0.25">
      <c r="A6" s="4" t="s">
        <v>1</v>
      </c>
    </row>
    <row r="7" spans="1:4" ht="33" customHeight="1" x14ac:dyDescent="0.25">
      <c r="A7" s="155" t="s">
        <v>631</v>
      </c>
      <c r="B7" s="3" t="s">
        <v>81</v>
      </c>
      <c r="C7" s="154" t="s">
        <v>26</v>
      </c>
      <c r="D7" s="180" t="s">
        <v>27</v>
      </c>
    </row>
    <row r="8" spans="1:4" x14ac:dyDescent="0.25">
      <c r="A8" s="12" t="s">
        <v>431</v>
      </c>
      <c r="B8" s="5" t="s">
        <v>218</v>
      </c>
      <c r="C8" s="84">
        <v>0</v>
      </c>
      <c r="D8" s="106">
        <v>0</v>
      </c>
    </row>
    <row r="9" spans="1:4" x14ac:dyDescent="0.25">
      <c r="A9" s="19" t="s">
        <v>219</v>
      </c>
      <c r="B9" s="19" t="s">
        <v>218</v>
      </c>
      <c r="C9" s="84">
        <v>0</v>
      </c>
      <c r="D9" s="106">
        <v>0</v>
      </c>
    </row>
    <row r="10" spans="1:4" x14ac:dyDescent="0.25">
      <c r="A10" s="19" t="s">
        <v>220</v>
      </c>
      <c r="B10" s="19" t="s">
        <v>218</v>
      </c>
      <c r="C10" s="84">
        <v>0</v>
      </c>
      <c r="D10" s="106">
        <v>0</v>
      </c>
    </row>
    <row r="11" spans="1:4" ht="30" x14ac:dyDescent="0.25">
      <c r="A11" s="12" t="s">
        <v>221</v>
      </c>
      <c r="B11" s="5" t="s">
        <v>222</v>
      </c>
      <c r="C11" s="84">
        <v>0</v>
      </c>
      <c r="D11" s="106">
        <v>0</v>
      </c>
    </row>
    <row r="12" spans="1:4" x14ac:dyDescent="0.25">
      <c r="A12" s="12" t="s">
        <v>430</v>
      </c>
      <c r="B12" s="5" t="s">
        <v>223</v>
      </c>
      <c r="C12" s="106">
        <v>0</v>
      </c>
      <c r="D12" s="106">
        <v>0</v>
      </c>
    </row>
    <row r="13" spans="1:4" x14ac:dyDescent="0.25">
      <c r="A13" s="19" t="s">
        <v>219</v>
      </c>
      <c r="B13" s="19" t="s">
        <v>223</v>
      </c>
      <c r="C13" s="84">
        <v>0</v>
      </c>
      <c r="D13" s="106">
        <v>0</v>
      </c>
    </row>
    <row r="14" spans="1:4" x14ac:dyDescent="0.25">
      <c r="A14" s="19" t="s">
        <v>220</v>
      </c>
      <c r="B14" s="19" t="s">
        <v>224</v>
      </c>
      <c r="C14" s="84">
        <v>0</v>
      </c>
      <c r="D14" s="106">
        <v>0</v>
      </c>
    </row>
    <row r="15" spans="1:4" s="87" customFormat="1" x14ac:dyDescent="0.25">
      <c r="A15" s="11" t="s">
        <v>429</v>
      </c>
      <c r="B15" s="7" t="s">
        <v>225</v>
      </c>
      <c r="C15" s="88">
        <v>0</v>
      </c>
      <c r="D15" s="119">
        <v>0</v>
      </c>
    </row>
    <row r="16" spans="1:4" x14ac:dyDescent="0.25">
      <c r="A16" s="21" t="s">
        <v>434</v>
      </c>
      <c r="B16" s="5" t="s">
        <v>226</v>
      </c>
      <c r="C16" s="84">
        <v>0</v>
      </c>
      <c r="D16" s="106">
        <v>0</v>
      </c>
    </row>
    <row r="17" spans="1:4" x14ac:dyDescent="0.25">
      <c r="A17" s="19" t="s">
        <v>227</v>
      </c>
      <c r="B17" s="19" t="s">
        <v>226</v>
      </c>
      <c r="C17" s="84">
        <v>0</v>
      </c>
      <c r="D17" s="106">
        <v>0</v>
      </c>
    </row>
    <row r="18" spans="1:4" x14ac:dyDescent="0.25">
      <c r="A18" s="19" t="s">
        <v>228</v>
      </c>
      <c r="B18" s="19" t="s">
        <v>226</v>
      </c>
      <c r="C18" s="84">
        <v>0</v>
      </c>
      <c r="D18" s="106">
        <v>0</v>
      </c>
    </row>
    <row r="19" spans="1:4" x14ac:dyDescent="0.25">
      <c r="A19" s="21" t="s">
        <v>435</v>
      </c>
      <c r="B19" s="5" t="s">
        <v>229</v>
      </c>
      <c r="C19" s="84">
        <v>0</v>
      </c>
      <c r="D19" s="106">
        <v>0</v>
      </c>
    </row>
    <row r="20" spans="1:4" x14ac:dyDescent="0.25">
      <c r="A20" s="19" t="s">
        <v>220</v>
      </c>
      <c r="B20" s="19" t="s">
        <v>229</v>
      </c>
      <c r="C20" s="84">
        <v>0</v>
      </c>
      <c r="D20" s="106">
        <v>0</v>
      </c>
    </row>
    <row r="21" spans="1:4" x14ac:dyDescent="0.25">
      <c r="A21" s="13" t="s">
        <v>230</v>
      </c>
      <c r="B21" s="5" t="s">
        <v>231</v>
      </c>
      <c r="C21" s="84">
        <v>0</v>
      </c>
      <c r="D21" s="106">
        <v>0</v>
      </c>
    </row>
    <row r="22" spans="1:4" x14ac:dyDescent="0.25">
      <c r="A22" s="13" t="s">
        <v>436</v>
      </c>
      <c r="B22" s="5" t="s">
        <v>232</v>
      </c>
      <c r="C22" s="84">
        <v>0</v>
      </c>
      <c r="D22" s="106">
        <v>0</v>
      </c>
    </row>
    <row r="23" spans="1:4" x14ac:dyDescent="0.25">
      <c r="A23" s="19" t="s">
        <v>228</v>
      </c>
      <c r="B23" s="19" t="s">
        <v>232</v>
      </c>
      <c r="C23" s="84">
        <v>0</v>
      </c>
      <c r="D23" s="106">
        <v>0</v>
      </c>
    </row>
    <row r="24" spans="1:4" x14ac:dyDescent="0.25">
      <c r="A24" s="19" t="s">
        <v>220</v>
      </c>
      <c r="B24" s="19" t="s">
        <v>232</v>
      </c>
      <c r="C24" s="84">
        <v>0</v>
      </c>
      <c r="D24" s="106">
        <v>0</v>
      </c>
    </row>
    <row r="25" spans="1:4" s="87" customFormat="1" x14ac:dyDescent="0.25">
      <c r="A25" s="22" t="s">
        <v>432</v>
      </c>
      <c r="B25" s="7" t="s">
        <v>233</v>
      </c>
      <c r="C25" s="88">
        <v>0</v>
      </c>
      <c r="D25" s="119">
        <v>0</v>
      </c>
    </row>
    <row r="26" spans="1:4" x14ac:dyDescent="0.25">
      <c r="A26" s="21" t="s">
        <v>234</v>
      </c>
      <c r="B26" s="5" t="s">
        <v>235</v>
      </c>
      <c r="C26" s="84">
        <v>0</v>
      </c>
      <c r="D26" s="106">
        <v>0</v>
      </c>
    </row>
    <row r="27" spans="1:4" x14ac:dyDescent="0.25">
      <c r="A27" s="21" t="s">
        <v>236</v>
      </c>
      <c r="B27" s="5" t="s">
        <v>237</v>
      </c>
      <c r="C27" s="84">
        <v>631246</v>
      </c>
      <c r="D27" s="106">
        <v>0</v>
      </c>
    </row>
    <row r="28" spans="1:4" x14ac:dyDescent="0.25">
      <c r="A28" s="21" t="s">
        <v>240</v>
      </c>
      <c r="B28" s="5" t="s">
        <v>241</v>
      </c>
      <c r="C28" s="84">
        <v>0</v>
      </c>
      <c r="D28" s="106">
        <v>0</v>
      </c>
    </row>
    <row r="29" spans="1:4" x14ac:dyDescent="0.25">
      <c r="A29" s="21" t="s">
        <v>242</v>
      </c>
      <c r="B29" s="5" t="s">
        <v>243</v>
      </c>
      <c r="C29" s="84">
        <v>0</v>
      </c>
      <c r="D29" s="106">
        <v>0</v>
      </c>
    </row>
    <row r="30" spans="1:4" x14ac:dyDescent="0.25">
      <c r="A30" s="21" t="s">
        <v>244</v>
      </c>
      <c r="B30" s="5" t="s">
        <v>245</v>
      </c>
      <c r="C30" s="84">
        <v>0</v>
      </c>
      <c r="D30" s="106">
        <v>0</v>
      </c>
    </row>
    <row r="31" spans="1:4" s="87" customFormat="1" x14ac:dyDescent="0.25">
      <c r="A31" s="39" t="s">
        <v>433</v>
      </c>
      <c r="B31" s="40" t="s">
        <v>246</v>
      </c>
      <c r="C31" s="88">
        <f>C15+C25+C26+C27+C28+C29+C30</f>
        <v>631246</v>
      </c>
      <c r="D31" s="119">
        <v>0</v>
      </c>
    </row>
    <row r="32" spans="1:4" x14ac:dyDescent="0.25">
      <c r="A32" s="21" t="s">
        <v>247</v>
      </c>
      <c r="B32" s="5" t="s">
        <v>248</v>
      </c>
      <c r="C32" s="84">
        <v>0</v>
      </c>
      <c r="D32" s="106">
        <v>0</v>
      </c>
    </row>
    <row r="33" spans="1:4" x14ac:dyDescent="0.25">
      <c r="A33" s="12" t="s">
        <v>249</v>
      </c>
      <c r="B33" s="5" t="s">
        <v>250</v>
      </c>
      <c r="C33" s="84">
        <v>0</v>
      </c>
      <c r="D33" s="106">
        <v>0</v>
      </c>
    </row>
    <row r="34" spans="1:4" x14ac:dyDescent="0.25">
      <c r="A34" s="21" t="s">
        <v>437</v>
      </c>
      <c r="B34" s="5" t="s">
        <v>251</v>
      </c>
      <c r="C34" s="84">
        <v>0</v>
      </c>
      <c r="D34" s="106">
        <v>0</v>
      </c>
    </row>
    <row r="35" spans="1:4" x14ac:dyDescent="0.25">
      <c r="A35" s="19" t="s">
        <v>220</v>
      </c>
      <c r="B35" s="19" t="s">
        <v>251</v>
      </c>
      <c r="C35" s="84">
        <v>0</v>
      </c>
      <c r="D35" s="106">
        <v>0</v>
      </c>
    </row>
    <row r="36" spans="1:4" x14ac:dyDescent="0.25">
      <c r="A36" s="21" t="s">
        <v>438</v>
      </c>
      <c r="B36" s="5" t="s">
        <v>252</v>
      </c>
      <c r="C36" s="84">
        <v>0</v>
      </c>
      <c r="D36" s="106">
        <v>0</v>
      </c>
    </row>
    <row r="37" spans="1:4" x14ac:dyDescent="0.25">
      <c r="A37" s="19" t="s">
        <v>253</v>
      </c>
      <c r="B37" s="19" t="s">
        <v>252</v>
      </c>
      <c r="C37" s="84">
        <v>0</v>
      </c>
      <c r="D37" s="106">
        <v>0</v>
      </c>
    </row>
    <row r="38" spans="1:4" x14ac:dyDescent="0.25">
      <c r="A38" s="19" t="s">
        <v>254</v>
      </c>
      <c r="B38" s="19" t="s">
        <v>252</v>
      </c>
      <c r="C38" s="84">
        <v>0</v>
      </c>
      <c r="D38" s="106">
        <v>0</v>
      </c>
    </row>
    <row r="39" spans="1:4" x14ac:dyDescent="0.25">
      <c r="A39" s="19" t="s">
        <v>255</v>
      </c>
      <c r="B39" s="19" t="s">
        <v>252</v>
      </c>
      <c r="C39" s="84">
        <v>0</v>
      </c>
      <c r="D39" s="106">
        <v>0</v>
      </c>
    </row>
    <row r="40" spans="1:4" x14ac:dyDescent="0.25">
      <c r="A40" s="19" t="s">
        <v>220</v>
      </c>
      <c r="B40" s="19" t="s">
        <v>252</v>
      </c>
      <c r="C40" s="84">
        <v>0</v>
      </c>
      <c r="D40" s="106">
        <v>0</v>
      </c>
    </row>
    <row r="41" spans="1:4" s="87" customFormat="1" x14ac:dyDescent="0.25">
      <c r="A41" s="39" t="s">
        <v>439</v>
      </c>
      <c r="B41" s="40" t="s">
        <v>256</v>
      </c>
      <c r="C41" s="88">
        <v>0</v>
      </c>
      <c r="D41" s="119">
        <v>0</v>
      </c>
    </row>
    <row r="44" spans="1:4" ht="25.5" x14ac:dyDescent="0.25">
      <c r="A44" s="37" t="s">
        <v>631</v>
      </c>
      <c r="B44" s="3" t="s">
        <v>81</v>
      </c>
      <c r="C44" s="179" t="s">
        <v>26</v>
      </c>
      <c r="D44" s="179" t="s">
        <v>27</v>
      </c>
    </row>
    <row r="45" spans="1:4" x14ac:dyDescent="0.25">
      <c r="A45" s="21" t="s">
        <v>500</v>
      </c>
      <c r="B45" s="5" t="s">
        <v>342</v>
      </c>
      <c r="C45" s="25">
        <v>0</v>
      </c>
      <c r="D45" s="181">
        <v>0</v>
      </c>
    </row>
    <row r="46" spans="1:4" x14ac:dyDescent="0.25">
      <c r="A46" s="46" t="s">
        <v>219</v>
      </c>
      <c r="B46" s="46" t="s">
        <v>342</v>
      </c>
      <c r="C46" s="25">
        <v>0</v>
      </c>
      <c r="D46" s="181">
        <v>0</v>
      </c>
    </row>
    <row r="47" spans="1:4" ht="30" x14ac:dyDescent="0.25">
      <c r="A47" s="12" t="s">
        <v>343</v>
      </c>
      <c r="B47" s="5" t="s">
        <v>344</v>
      </c>
      <c r="C47" s="25">
        <v>0</v>
      </c>
      <c r="D47" s="181">
        <v>0</v>
      </c>
    </row>
    <row r="48" spans="1:4" x14ac:dyDescent="0.25">
      <c r="A48" s="21" t="s">
        <v>548</v>
      </c>
      <c r="B48" s="5" t="s">
        <v>345</v>
      </c>
      <c r="C48" s="25">
        <v>0</v>
      </c>
      <c r="D48" s="181">
        <v>0</v>
      </c>
    </row>
    <row r="49" spans="1:4" x14ac:dyDescent="0.25">
      <c r="A49" s="46" t="s">
        <v>219</v>
      </c>
      <c r="B49" s="46" t="s">
        <v>345</v>
      </c>
      <c r="C49" s="25">
        <v>0</v>
      </c>
      <c r="D49" s="181">
        <v>0</v>
      </c>
    </row>
    <row r="50" spans="1:4" s="87" customFormat="1" x14ac:dyDescent="0.25">
      <c r="A50" s="11" t="s">
        <v>520</v>
      </c>
      <c r="B50" s="7" t="s">
        <v>346</v>
      </c>
      <c r="C50" s="91">
        <v>0</v>
      </c>
      <c r="D50" s="182">
        <v>0</v>
      </c>
    </row>
    <row r="51" spans="1:4" x14ac:dyDescent="0.25">
      <c r="A51" s="12" t="s">
        <v>549</v>
      </c>
      <c r="B51" s="5" t="s">
        <v>347</v>
      </c>
      <c r="C51" s="25">
        <v>0</v>
      </c>
      <c r="D51" s="181">
        <v>0</v>
      </c>
    </row>
    <row r="52" spans="1:4" x14ac:dyDescent="0.25">
      <c r="A52" s="46" t="s">
        <v>227</v>
      </c>
      <c r="B52" s="46" t="s">
        <v>347</v>
      </c>
      <c r="C52" s="25">
        <v>0</v>
      </c>
      <c r="D52" s="181">
        <v>0</v>
      </c>
    </row>
    <row r="53" spans="1:4" x14ac:dyDescent="0.25">
      <c r="A53" s="21" t="s">
        <v>348</v>
      </c>
      <c r="B53" s="5" t="s">
        <v>349</v>
      </c>
      <c r="C53" s="25">
        <v>0</v>
      </c>
      <c r="D53" s="181">
        <v>0</v>
      </c>
    </row>
    <row r="54" spans="1:4" x14ac:dyDescent="0.25">
      <c r="A54" s="13" t="s">
        <v>550</v>
      </c>
      <c r="B54" s="5" t="s">
        <v>350</v>
      </c>
      <c r="C54" s="25">
        <v>0</v>
      </c>
      <c r="D54" s="181">
        <v>0</v>
      </c>
    </row>
    <row r="55" spans="1:4" x14ac:dyDescent="0.25">
      <c r="A55" s="46" t="s">
        <v>228</v>
      </c>
      <c r="B55" s="46" t="s">
        <v>350</v>
      </c>
      <c r="C55" s="25">
        <v>0</v>
      </c>
      <c r="D55" s="181">
        <v>0</v>
      </c>
    </row>
    <row r="56" spans="1:4" x14ac:dyDescent="0.25">
      <c r="A56" s="21" t="s">
        <v>351</v>
      </c>
      <c r="B56" s="5" t="s">
        <v>352</v>
      </c>
      <c r="C56" s="25">
        <v>0</v>
      </c>
      <c r="D56" s="181">
        <v>0</v>
      </c>
    </row>
    <row r="57" spans="1:4" s="87" customFormat="1" x14ac:dyDescent="0.25">
      <c r="A57" s="22" t="s">
        <v>521</v>
      </c>
      <c r="B57" s="7" t="s">
        <v>353</v>
      </c>
      <c r="C57" s="91">
        <v>0</v>
      </c>
      <c r="D57" s="182">
        <v>0</v>
      </c>
    </row>
    <row r="58" spans="1:4" s="87" customFormat="1" x14ac:dyDescent="0.25">
      <c r="A58" s="22" t="s">
        <v>357</v>
      </c>
      <c r="B58" s="7" t="s">
        <v>358</v>
      </c>
      <c r="C58" s="91">
        <v>0</v>
      </c>
      <c r="D58" s="182">
        <v>0</v>
      </c>
    </row>
    <row r="59" spans="1:4" s="87" customFormat="1" x14ac:dyDescent="0.25">
      <c r="A59" s="22" t="s">
        <v>359</v>
      </c>
      <c r="B59" s="7" t="s">
        <v>360</v>
      </c>
      <c r="C59" s="91">
        <v>0</v>
      </c>
      <c r="D59" s="182">
        <v>0</v>
      </c>
    </row>
    <row r="60" spans="1:4" s="87" customFormat="1" x14ac:dyDescent="0.25">
      <c r="A60" s="22" t="s">
        <v>363</v>
      </c>
      <c r="B60" s="7" t="s">
        <v>364</v>
      </c>
      <c r="C60" s="91">
        <v>0</v>
      </c>
      <c r="D60" s="182">
        <v>0</v>
      </c>
    </row>
    <row r="61" spans="1:4" s="87" customFormat="1" x14ac:dyDescent="0.25">
      <c r="A61" s="11" t="s">
        <v>0</v>
      </c>
      <c r="B61" s="7" t="s">
        <v>365</v>
      </c>
      <c r="C61" s="91">
        <v>0</v>
      </c>
      <c r="D61" s="182">
        <v>0</v>
      </c>
    </row>
    <row r="62" spans="1:4" s="87" customFormat="1" x14ac:dyDescent="0.25">
      <c r="A62" s="15" t="s">
        <v>366</v>
      </c>
      <c r="B62" s="7" t="s">
        <v>365</v>
      </c>
      <c r="C62" s="91">
        <v>0</v>
      </c>
      <c r="D62" s="182">
        <v>0</v>
      </c>
    </row>
    <row r="63" spans="1:4" s="87" customFormat="1" x14ac:dyDescent="0.25">
      <c r="A63" s="74" t="s">
        <v>523</v>
      </c>
      <c r="B63" s="40" t="s">
        <v>367</v>
      </c>
      <c r="C63" s="91">
        <v>0</v>
      </c>
      <c r="D63" s="182">
        <v>0</v>
      </c>
    </row>
    <row r="64" spans="1:4" x14ac:dyDescent="0.25">
      <c r="A64" s="12" t="s">
        <v>368</v>
      </c>
      <c r="B64" s="5" t="s">
        <v>369</v>
      </c>
      <c r="C64" s="25">
        <v>0</v>
      </c>
      <c r="D64" s="181">
        <v>0</v>
      </c>
    </row>
    <row r="65" spans="1:4" x14ac:dyDescent="0.25">
      <c r="A65" s="13" t="s">
        <v>370</v>
      </c>
      <c r="B65" s="5" t="s">
        <v>371</v>
      </c>
      <c r="C65" s="25">
        <v>0</v>
      </c>
      <c r="D65" s="181">
        <v>0</v>
      </c>
    </row>
    <row r="66" spans="1:4" x14ac:dyDescent="0.25">
      <c r="A66" s="21" t="s">
        <v>372</v>
      </c>
      <c r="B66" s="5" t="s">
        <v>373</v>
      </c>
      <c r="C66" s="25">
        <v>0</v>
      </c>
      <c r="D66" s="181">
        <v>0</v>
      </c>
    </row>
    <row r="67" spans="1:4" x14ac:dyDescent="0.25">
      <c r="A67" s="21" t="s">
        <v>505</v>
      </c>
      <c r="B67" s="5" t="s">
        <v>374</v>
      </c>
      <c r="C67" s="25">
        <v>0</v>
      </c>
      <c r="D67" s="181">
        <v>0</v>
      </c>
    </row>
    <row r="68" spans="1:4" x14ac:dyDescent="0.25">
      <c r="A68" s="46" t="s">
        <v>253</v>
      </c>
      <c r="B68" s="46" t="s">
        <v>374</v>
      </c>
      <c r="C68" s="25">
        <v>0</v>
      </c>
      <c r="D68" s="181">
        <v>0</v>
      </c>
    </row>
    <row r="69" spans="1:4" x14ac:dyDescent="0.25">
      <c r="A69" s="46" t="s">
        <v>254</v>
      </c>
      <c r="B69" s="46" t="s">
        <v>374</v>
      </c>
      <c r="C69" s="25">
        <v>0</v>
      </c>
      <c r="D69" s="181">
        <v>0</v>
      </c>
    </row>
    <row r="70" spans="1:4" x14ac:dyDescent="0.25">
      <c r="A70" s="47" t="s">
        <v>255</v>
      </c>
      <c r="B70" s="47" t="s">
        <v>374</v>
      </c>
      <c r="C70" s="25">
        <v>0</v>
      </c>
      <c r="D70" s="181">
        <v>0</v>
      </c>
    </row>
    <row r="71" spans="1:4" s="87" customFormat="1" x14ac:dyDescent="0.25">
      <c r="A71" s="39" t="s">
        <v>524</v>
      </c>
      <c r="B71" s="40" t="s">
        <v>375</v>
      </c>
      <c r="C71" s="91">
        <v>0</v>
      </c>
      <c r="D71" s="182">
        <v>0</v>
      </c>
    </row>
  </sheetData>
  <mergeCells count="2">
    <mergeCell ref="A3:D3"/>
    <mergeCell ref="A4:D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VK</cp:lastModifiedBy>
  <cp:lastPrinted>2022-01-12T11:06:58Z</cp:lastPrinted>
  <dcterms:created xsi:type="dcterms:W3CDTF">2014-01-03T21:48:14Z</dcterms:created>
  <dcterms:modified xsi:type="dcterms:W3CDTF">2022-01-25T11:36:46Z</dcterms:modified>
</cp:coreProperties>
</file>